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928" windowWidth="15120" windowHeight="519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Лист1!$A$1:$I$41</definedName>
  </definedNames>
  <calcPr calcId="145621"/>
</workbook>
</file>

<file path=xl/calcChain.xml><?xml version="1.0" encoding="utf-8"?>
<calcChain xmlns="http://schemas.openxmlformats.org/spreadsheetml/2006/main">
  <c r="D18" i="1" l="1"/>
  <c r="E18" i="1"/>
  <c r="F18" i="1"/>
  <c r="G26" i="1" l="1"/>
  <c r="F6" i="1" l="1"/>
  <c r="E6" i="1"/>
  <c r="D6" i="1"/>
  <c r="F5" i="1" l="1"/>
  <c r="E5" i="1"/>
  <c r="D5" i="1"/>
  <c r="H6" i="1"/>
  <c r="G6" i="1"/>
  <c r="H18" i="1"/>
  <c r="G18" i="1"/>
  <c r="H7" i="1" l="1"/>
  <c r="G7" i="1"/>
  <c r="H5" i="1" l="1"/>
  <c r="G5" i="1"/>
  <c r="H9" i="1" l="1"/>
  <c r="G22" i="1" l="1"/>
  <c r="D36" i="1" l="1"/>
  <c r="H34" i="1" l="1"/>
  <c r="G35" i="1"/>
  <c r="G34" i="1"/>
  <c r="G33" i="1"/>
  <c r="G31" i="1"/>
  <c r="G30" i="1"/>
  <c r="G29" i="1"/>
  <c r="G28" i="1"/>
  <c r="G27" i="1"/>
  <c r="G9" i="1" l="1"/>
  <c r="H35" i="1" l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8" i="1"/>
  <c r="G19" i="1" l="1"/>
  <c r="G25" i="1"/>
  <c r="G16" i="1"/>
  <c r="G15" i="1"/>
  <c r="G14" i="1" l="1"/>
  <c r="G32" i="1"/>
  <c r="G24" i="1"/>
  <c r="G23" i="1"/>
  <c r="G21" i="1"/>
  <c r="G20" i="1"/>
  <c r="G17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<sst xmlns="http://schemas.openxmlformats.org/spreadsheetml/2006/main" count="65" uniqueCount="64">
  <si>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</si>
  <si>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</si>
  <si>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</si>
  <si>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</si>
  <si>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</si>
  <si>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</si>
  <si>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</si>
  <si>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</si>
  <si>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</si>
  <si>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</si>
  <si>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</si>
  <si>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</si>
  <si>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</si>
  <si>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</si>
  <si>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</si>
  <si>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</si>
  <si>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</si>
  <si>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</si>
  <si>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</si>
  <si>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</si>
  <si>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</si>
  <si>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</si>
  <si>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</si>
  <si>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</si>
  <si>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</si>
  <si>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</si>
  <si>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Инициативное бюджетирование</t>
  </si>
  <si>
    <t>прочие неналоговые доходы</t>
  </si>
  <si>
    <t xml:space="preserve">УСН </t>
  </si>
  <si>
    <t>налоговые доходы</t>
  </si>
  <si>
    <t>неналоговые доходы</t>
  </si>
  <si>
    <t>% исполнения к факту 2024 года</t>
  </si>
  <si>
    <t xml:space="preserve">% исполнения к плану 2025 года </t>
  </si>
  <si>
    <t>пояснения к факту 2024 года</t>
  </si>
  <si>
    <t>Прочие доходы от компенсации затрат бюджетов муниципальных округов</t>
  </si>
  <si>
    <t>Реализация отсутствует</t>
  </si>
  <si>
    <t>В январе 2024 года поступил авансовый платеж по договору аренды НТО, в 2025 году арендатор оплатит по договору одним платежом в июне месяце..</t>
  </si>
  <si>
    <t>Снижение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</si>
  <si>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Основной причиной темпа роста является увеличение поступления платежей от главного администратора доходов бюджета - Министерство природных ресурсов и охраны окружающей среды УР</t>
  </si>
  <si>
    <t>В 2025 году увеличилось поступление от населения, в связи с увеличением количества проектов в 2025 г. - 15 проектов, в 2024 г. - 11 проектов.</t>
  </si>
  <si>
    <t>Основной причиной снижения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</si>
  <si>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Возврат дебиторской задолженности прошлых лет. Фонд социального страхования вернул сумму на погребение.</t>
  </si>
  <si>
    <t>В отчетном периоде отсутствуют доходы от физ. Лиц за увеличение площади земельных участков</t>
  </si>
  <si>
    <t>доходы от перечисления части прибыли</t>
  </si>
  <si>
    <t>Увеличение поступления арендной платы в текущем году, связано со своевременной уплатой  платежей арендаторами зем. участков</t>
  </si>
  <si>
    <t>В апреле месяце 2025 г. поступил доход от перечисления части прибыли, остающейся после уплаты налогов и иных обязательных платежей МУП "Кизнерский коммунальный комплекс"</t>
  </si>
  <si>
    <t>В отчётном периоде поступили доходы от продажи автомобиля УАЗ (81,6 тыс. руб.) и реализации мусоровоза (956,4 тыс. руб.).</t>
  </si>
  <si>
    <t>Рост поступления обусловлен увеличением размера госпошлины, в связи с изменением в законодательстве</t>
  </si>
  <si>
    <t>Плата за негативное воздействие на окружающую среду от предприятий уменьшилась из расчета объема отходов и выбросов в окружающую среду</t>
  </si>
  <si>
    <t>Реализована известь</t>
  </si>
  <si>
    <t>Поступление задолженности прошлых лет.</t>
  </si>
  <si>
    <t xml:space="preserve">Снижение поступления арендной платы связано с расторжением двух договоров аренды имущества с ИП Максимовой Г.Г. в декабре 2024 г. и с ООО "Восток+" в апреле 2025 г.(ежемесячный платёж составлял 5 825,0 руб.)  </t>
  </si>
  <si>
    <t>Высокий темп роста поступления налога обусловлен увеличением количества МСП.</t>
  </si>
  <si>
    <t>бюджет Кизнерского района на 01.07.25 г.</t>
  </si>
  <si>
    <t>факт. на 01.07.24 г.</t>
  </si>
  <si>
    <t>план на 01.07.25</t>
  </si>
  <si>
    <t>факт. на 01.07.25 г.</t>
  </si>
  <si>
    <t>Низкий темп роста обусловлен отсутствием поступления налога в отчётном периоде 2025 г. от ФКУ Военно-социальный центр (январь-июнь 2024 г.-9 784,32 тыс. руб.). Так же в январе 2025 года с единого счёта бюджета Кизнерского района удержана сумма налога 4 778,34 тыс. руб., согласно декларации 6-НДФЛ за 2024 год Войсковой частью 70855 осуществлён возврат налога на доходы физических лиц.</t>
  </si>
  <si>
    <t xml:space="preserve">Акцизы за июнь поступили 01.07.2025 г. Фактическое поступление,согласно нормативов отчислений. </t>
  </si>
  <si>
    <t>Темп роста 132 % обусловлен увеличением количества МСП работающих на патенте</t>
  </si>
  <si>
    <t>Темп роста 67 %, связан с уменьшением количества договоров купли - продажи земельных участков с физическими лицами.</t>
  </si>
  <si>
    <t>По результатам декларации ЕСХН за 2024 год налогоплательщики уточняют платежи за отчётный 2024 год, возврат по СПК "колхоз им. Мичурина" составил (-908,0) тыс. руб.</t>
  </si>
  <si>
    <t>Основной причиной снижения поступления зем. налога от юр. лиц является отсутсвие поступления налога от сельскохозяйственного техникума (-178,0 тыс. руб.), а так же от Управления сельского хозяйства Администрации Кизнерского района снизилось поступление налога, в связи с уменьшением кадастровой стоимости земельных участков.</t>
  </si>
  <si>
    <t>Поступление платы от возмещения расходов МФЦ Кизнерского района и ОСЗН, понесенных в связи с эксплуатацией имущества.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</si>
</sst>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tabSelected="1" view="pageBreakPreview" topLeftCell="D1" zoomScale="70" zoomScaleNormal="100" zoomScaleSheetLayoutView="70" workbookViewId="0">
      <selection activeCell="I25" sqref="I25"/>
    </sheetView>
  </sheetViews>
  <sheetFormatPr defaultRowHeight="14.4" x14ac:dyDescent="0.3"/>
  <cols>
    <col min="1" max="1" width="4.6640625" customWidth="1"/>
    <col min="2" max="2" width="0.88671875" hidden="1" customWidth="1"/>
    <col min="3" max="3" width="37.44140625" customWidth="1"/>
    <col min="4" max="4" width="15.6640625" customWidth="1"/>
    <col min="5" max="5" width="16.6640625" customWidth="1"/>
    <col min="6" max="6" width="15.5546875" customWidth="1"/>
    <col min="7" max="7" width="18" customWidth="1"/>
    <col min="8" max="8" width="17.44140625" customWidth="1"/>
    <col min="9" max="9" width="144" customWidth="1"/>
  </cols>
  <sheetData>
    <row r="1" spans="2:9" x14ac:dyDescent="0.3">
      <c r="B1" s="22" t="s">
        <v>0</v>
      </c>
      <c r="C1" s="22"/>
      <c r="D1" s="22"/>
      <c r="E1" s="22"/>
      <c r="F1" s="22"/>
      <c r="G1" s="22"/>
      <c r="H1" s="22"/>
      <c r="I1" s="22"/>
    </row>
    <row r="2" spans="2:9" x14ac:dyDescent="0.3">
      <c r="B2" s="22"/>
      <c r="C2" s="22"/>
      <c r="D2" s="22"/>
      <c r="E2" s="22"/>
      <c r="F2" s="22"/>
      <c r="G2" s="22"/>
      <c r="H2" s="22"/>
      <c r="I2" s="22"/>
    </row>
    <row r="3" spans="2:9" x14ac:dyDescent="0.3">
      <c r="B3" s="22" t="s">
        <v>53</v>
      </c>
      <c r="C3" s="22"/>
      <c r="D3" s="22"/>
      <c r="E3" s="22"/>
      <c r="F3" s="22"/>
      <c r="G3" s="22"/>
      <c r="H3" s="22"/>
      <c r="I3" s="22"/>
    </row>
    <row r="4" spans="2:9" ht="117" customHeight="1" x14ac:dyDescent="0.3">
      <c r="C4" s="3" t="s">
        <v>22</v>
      </c>
      <c r="D4" s="4" t="s">
        <v>54</v>
      </c>
      <c r="E4" s="4" t="s">
        <v>55</v>
      </c>
      <c r="F4" s="4" t="s">
        <v>56</v>
      </c>
      <c r="G4" s="4" t="s">
        <v>31</v>
      </c>
      <c r="H4" s="4" t="s">
        <v>32</v>
      </c>
      <c r="I4" s="4" t="s">
        <v>33</v>
      </c>
    </row>
    <row r="5" spans="2:9" ht="82.5" customHeight="1" x14ac:dyDescent="0.3">
      <c r="C5" s="6" t="s">
        <v>17</v>
      </c>
      <c r="D5" s="8">
        <f>D6+D18</f>
        <v>131272</v>
      </c>
      <c r="E5" s="8">
        <f>E6+E18</f>
        <v>138071</v>
      </c>
      <c r="F5" s="9">
        <f>F6+F18</f>
        <v>129443.19999999998</v>
      </c>
      <c r="G5" s="16">
        <f>SUM(F5/D5*100)</f>
        <v>98.606862087878582</v>
      </c>
      <c r="H5" s="16">
        <f t="shared" ref="H5" si="0">SUM(F5/E5*100)</f>
        <v>93.751185984022698</v>
      </c>
      <c r="I5" s="7"/>
    </row>
    <row r="6" spans="2:9" ht="82.5" customHeight="1" x14ac:dyDescent="0.3">
      <c r="C6" s="6" t="s">
        <v>29</v>
      </c>
      <c r="D6" s="8">
        <f>D7+D8+D9+D13+D14+D17</f>
        <v>125391</v>
      </c>
      <c r="E6" s="8">
        <f>E7+E8+E9+E13+E14+E17</f>
        <v>131796</v>
      </c>
      <c r="F6" s="9">
        <f>F7+F8+F9+F13+F14+F17</f>
        <v>122076.59999999998</v>
      </c>
      <c r="G6" s="16">
        <f>SUM(F6/D6*100)</f>
        <v>97.356748091968299</v>
      </c>
      <c r="H6" s="16">
        <f t="shared" ref="H6:H7" si="1">SUM(F6/E6*100)</f>
        <v>92.625421105344614</v>
      </c>
      <c r="I6" s="7"/>
    </row>
    <row r="7" spans="2:9" ht="120" customHeight="1" x14ac:dyDescent="0.3">
      <c r="C7" s="5" t="s">
        <v>1</v>
      </c>
      <c r="D7" s="8">
        <v>95229</v>
      </c>
      <c r="E7" s="8">
        <v>100160</v>
      </c>
      <c r="F7" s="9">
        <v>87962.4</v>
      </c>
      <c r="G7" s="16">
        <f>SUM(F7/D7*100)</f>
        <v>92.369341272091475</v>
      </c>
      <c r="H7" s="16">
        <f t="shared" si="1"/>
        <v>87.821884984025559</v>
      </c>
      <c r="I7" s="12" t="s">
        <v>57</v>
      </c>
    </row>
    <row r="8" spans="2:9" ht="74.25" customHeight="1" x14ac:dyDescent="0.3">
      <c r="C8" s="5" t="s">
        <v>2</v>
      </c>
      <c r="D8" s="10">
        <v>17702</v>
      </c>
      <c r="E8" s="10">
        <v>19620</v>
      </c>
      <c r="F8" s="10">
        <v>16302.4</v>
      </c>
      <c r="G8" s="17">
        <f t="shared" ref="G8:G22" si="2">SUM(F8/D8*100)</f>
        <v>92.093548751553499</v>
      </c>
      <c r="H8" s="17">
        <f t="shared" ref="H8:H35" si="3">SUM(F8/E8*100)</f>
        <v>83.090723751274211</v>
      </c>
      <c r="I8" s="12" t="s">
        <v>58</v>
      </c>
    </row>
    <row r="9" spans="2:9" ht="141.75" customHeight="1" x14ac:dyDescent="0.3">
      <c r="C9" s="6" t="s">
        <v>25</v>
      </c>
      <c r="D9" s="8">
        <v>8004</v>
      </c>
      <c r="E9" s="8">
        <v>7708</v>
      </c>
      <c r="F9" s="8">
        <v>12115.2</v>
      </c>
      <c r="G9" s="16">
        <f t="shared" si="2"/>
        <v>151.36431784107947</v>
      </c>
      <c r="H9" s="16">
        <f t="shared" si="3"/>
        <v>157.17695900363259</v>
      </c>
      <c r="I9" s="12"/>
    </row>
    <row r="10" spans="2:9" ht="86.25" customHeight="1" x14ac:dyDescent="0.3">
      <c r="C10" s="5" t="s">
        <v>28</v>
      </c>
      <c r="D10" s="11">
        <v>4899</v>
      </c>
      <c r="E10" s="11">
        <v>4977</v>
      </c>
      <c r="F10" s="11">
        <v>9411.7999999999993</v>
      </c>
      <c r="G10" s="18">
        <f t="shared" si="2"/>
        <v>192.11675852214736</v>
      </c>
      <c r="H10" s="18">
        <f t="shared" si="3"/>
        <v>189.10588708057062</v>
      </c>
      <c r="I10" s="12" t="s">
        <v>52</v>
      </c>
    </row>
    <row r="11" spans="2:9" ht="82.5" customHeight="1" x14ac:dyDescent="0.3">
      <c r="C11" s="5" t="s">
        <v>3</v>
      </c>
      <c r="D11" s="11">
        <v>1115</v>
      </c>
      <c r="E11" s="11">
        <v>824</v>
      </c>
      <c r="F11" s="11">
        <v>83.5</v>
      </c>
      <c r="G11" s="18">
        <f t="shared" si="2"/>
        <v>7.4887892376681613</v>
      </c>
      <c r="H11" s="18">
        <f t="shared" si="3"/>
        <v>10.133495145631068</v>
      </c>
      <c r="I11" s="12" t="s">
        <v>61</v>
      </c>
    </row>
    <row r="12" spans="2:9" ht="80.25" customHeight="1" x14ac:dyDescent="0.3">
      <c r="C12" s="5" t="s">
        <v>4</v>
      </c>
      <c r="D12" s="11">
        <v>1990</v>
      </c>
      <c r="E12" s="11">
        <v>1907</v>
      </c>
      <c r="F12" s="11">
        <v>2619.9</v>
      </c>
      <c r="G12" s="18">
        <f t="shared" si="2"/>
        <v>131.6532663316583</v>
      </c>
      <c r="H12" s="18">
        <f t="shared" si="3"/>
        <v>137.38332459360251</v>
      </c>
      <c r="I12" s="12" t="s">
        <v>59</v>
      </c>
    </row>
    <row r="13" spans="2:9" ht="100.2" customHeight="1" x14ac:dyDescent="0.3">
      <c r="C13" s="6" t="s">
        <v>5</v>
      </c>
      <c r="D13" s="10">
        <v>235</v>
      </c>
      <c r="E13" s="10">
        <v>274</v>
      </c>
      <c r="F13" s="10">
        <v>122.4</v>
      </c>
      <c r="G13" s="17">
        <f t="shared" si="2"/>
        <v>52.085106382978729</v>
      </c>
      <c r="H13" s="17">
        <f t="shared" si="3"/>
        <v>44.67153284671533</v>
      </c>
      <c r="I13" s="13" t="s">
        <v>50</v>
      </c>
    </row>
    <row r="14" spans="2:9" ht="23.4" x14ac:dyDescent="0.4">
      <c r="C14" s="6" t="s">
        <v>6</v>
      </c>
      <c r="D14" s="8">
        <v>3548</v>
      </c>
      <c r="E14" s="8">
        <v>3539</v>
      </c>
      <c r="F14" s="8">
        <v>3271.2</v>
      </c>
      <c r="G14" s="16">
        <f t="shared" si="2"/>
        <v>92.19842164599774</v>
      </c>
      <c r="H14" s="16">
        <f t="shared" si="3"/>
        <v>92.432890647075439</v>
      </c>
      <c r="I14" s="14"/>
    </row>
    <row r="15" spans="2:9" ht="98.4" customHeight="1" x14ac:dyDescent="0.3">
      <c r="C15" s="5" t="s">
        <v>18</v>
      </c>
      <c r="D15" s="11">
        <v>3340</v>
      </c>
      <c r="E15" s="11">
        <v>3339</v>
      </c>
      <c r="F15" s="11">
        <v>3076</v>
      </c>
      <c r="G15" s="18">
        <f t="shared" si="2"/>
        <v>92.095808383233532</v>
      </c>
      <c r="H15" s="18">
        <f t="shared" si="3"/>
        <v>92.123390236597785</v>
      </c>
      <c r="I15" s="12" t="s">
        <v>62</v>
      </c>
    </row>
    <row r="16" spans="2:9" ht="57" customHeight="1" x14ac:dyDescent="0.3">
      <c r="C16" s="5" t="s">
        <v>19</v>
      </c>
      <c r="D16" s="11">
        <v>208</v>
      </c>
      <c r="E16" s="11">
        <v>200</v>
      </c>
      <c r="F16" s="11">
        <v>195.2</v>
      </c>
      <c r="G16" s="18">
        <f t="shared" si="2"/>
        <v>93.84615384615384</v>
      </c>
      <c r="H16" s="18">
        <f t="shared" si="3"/>
        <v>97.6</v>
      </c>
      <c r="I16" s="13" t="s">
        <v>50</v>
      </c>
    </row>
    <row r="17" spans="3:9" ht="60.75" customHeight="1" x14ac:dyDescent="0.3">
      <c r="C17" s="5" t="s">
        <v>7</v>
      </c>
      <c r="D17" s="10">
        <v>673</v>
      </c>
      <c r="E17" s="10">
        <v>495</v>
      </c>
      <c r="F17" s="10">
        <v>2303</v>
      </c>
      <c r="G17" s="17">
        <f t="shared" si="2"/>
        <v>342.19910846953934</v>
      </c>
      <c r="H17" s="17">
        <f t="shared" si="3"/>
        <v>465.25252525252529</v>
      </c>
      <c r="I17" s="12" t="s">
        <v>47</v>
      </c>
    </row>
    <row r="18" spans="3:9" ht="60.75" customHeight="1" x14ac:dyDescent="0.3">
      <c r="C18" s="6" t="s">
        <v>30</v>
      </c>
      <c r="D18" s="8">
        <f>D19+D20+D21+D22+D23+D24+D25++D26+D27+D28+D29+D30+D31+D32+D33</f>
        <v>5881</v>
      </c>
      <c r="E18" s="8">
        <f>E19+E20+E21+E22+E23+E24+E25++E26+E27+E28+E29+E30+E31+E32+E33</f>
        <v>6275</v>
      </c>
      <c r="F18" s="8">
        <f>F19+F20+F21+F22+F23+F24+F25++F26+F27+F28+F29+F30+F31+F32+F33</f>
        <v>7366.6</v>
      </c>
      <c r="G18" s="16">
        <f t="shared" si="2"/>
        <v>125.26101003230742</v>
      </c>
      <c r="H18" s="16">
        <f t="shared" si="3"/>
        <v>117.396015936255</v>
      </c>
      <c r="I18" s="12"/>
    </row>
    <row r="19" spans="3:9" ht="23.4" x14ac:dyDescent="0.3">
      <c r="C19" s="5" t="s">
        <v>8</v>
      </c>
      <c r="D19" s="10"/>
      <c r="E19" s="10"/>
      <c r="F19" s="10"/>
      <c r="G19" s="17" t="e">
        <f t="shared" si="2"/>
        <v>#DIV/0!</v>
      </c>
      <c r="H19" s="17" t="e">
        <f t="shared" si="3"/>
        <v>#DIV/0!</v>
      </c>
      <c r="I19" s="12"/>
    </row>
    <row r="20" spans="3:9" ht="76.2" customHeight="1" x14ac:dyDescent="0.3">
      <c r="C20" s="5" t="s">
        <v>9</v>
      </c>
      <c r="D20" s="10">
        <v>1831</v>
      </c>
      <c r="E20" s="10">
        <v>1895</v>
      </c>
      <c r="F20" s="10">
        <v>2070.1999999999998</v>
      </c>
      <c r="G20" s="17">
        <f t="shared" si="2"/>
        <v>113.06389950846531</v>
      </c>
      <c r="H20" s="17">
        <f t="shared" si="3"/>
        <v>109.24538258575195</v>
      </c>
      <c r="I20" s="15" t="s">
        <v>44</v>
      </c>
    </row>
    <row r="21" spans="3:9" ht="75.599999999999994" customHeight="1" x14ac:dyDescent="0.3">
      <c r="C21" s="5" t="s">
        <v>10</v>
      </c>
      <c r="D21" s="10">
        <v>784</v>
      </c>
      <c r="E21" s="10">
        <v>760</v>
      </c>
      <c r="F21" s="10">
        <v>777.8</v>
      </c>
      <c r="G21" s="17">
        <f t="shared" si="2"/>
        <v>99.209183673469383</v>
      </c>
      <c r="H21" s="17">
        <f t="shared" si="3"/>
        <v>102.34210526315788</v>
      </c>
      <c r="I21" s="15" t="s">
        <v>51</v>
      </c>
    </row>
    <row r="22" spans="3:9" ht="45.6" x14ac:dyDescent="0.3">
      <c r="C22" s="5" t="s">
        <v>23</v>
      </c>
      <c r="D22" s="10">
        <v>84</v>
      </c>
      <c r="E22" s="10">
        <v>83</v>
      </c>
      <c r="F22" s="10">
        <v>41.4</v>
      </c>
      <c r="G22" s="17">
        <f t="shared" si="2"/>
        <v>49.285714285714285</v>
      </c>
      <c r="H22" s="17">
        <f t="shared" si="3"/>
        <v>49.879518072289152</v>
      </c>
      <c r="I22" s="15" t="s">
        <v>36</v>
      </c>
    </row>
    <row r="23" spans="3:9" ht="80.25" customHeight="1" x14ac:dyDescent="0.3">
      <c r="C23" s="5" t="s">
        <v>43</v>
      </c>
      <c r="D23" s="10">
        <v>0</v>
      </c>
      <c r="E23" s="10">
        <v>0</v>
      </c>
      <c r="F23" s="10">
        <v>42.9</v>
      </c>
      <c r="G23" s="17" t="e">
        <f>SUM(F23/D23*100)</f>
        <v>#DIV/0!</v>
      </c>
      <c r="H23" s="17" t="e">
        <f t="shared" si="3"/>
        <v>#DIV/0!</v>
      </c>
      <c r="I23" s="12" t="s">
        <v>45</v>
      </c>
    </row>
    <row r="24" spans="3:9" ht="73.95" customHeight="1" x14ac:dyDescent="0.3">
      <c r="C24" s="5" t="s">
        <v>11</v>
      </c>
      <c r="D24" s="10">
        <v>287</v>
      </c>
      <c r="E24" s="10">
        <v>287</v>
      </c>
      <c r="F24" s="10">
        <v>556</v>
      </c>
      <c r="G24" s="17">
        <f>SUM(F24/D24*100)</f>
        <v>193.72822299651568</v>
      </c>
      <c r="H24" s="17">
        <f t="shared" si="3"/>
        <v>193.72822299651568</v>
      </c>
      <c r="I24" s="12" t="s">
        <v>48</v>
      </c>
    </row>
    <row r="25" spans="3:9" ht="146.4" customHeight="1" x14ac:dyDescent="0.3">
      <c r="C25" s="5" t="s">
        <v>20</v>
      </c>
      <c r="D25" s="10">
        <v>190</v>
      </c>
      <c r="E25" s="10">
        <v>234</v>
      </c>
      <c r="F25" s="10">
        <v>144.6</v>
      </c>
      <c r="G25" s="17">
        <f>SUM(F25/D25*100)</f>
        <v>76.105263157894726</v>
      </c>
      <c r="H25" s="17">
        <f t="shared" si="3"/>
        <v>61.794871794871796</v>
      </c>
      <c r="I25" s="12" t="s">
        <v>63</v>
      </c>
    </row>
    <row r="26" spans="3:9" ht="60.6" customHeight="1" x14ac:dyDescent="0.3">
      <c r="C26" s="5" t="s">
        <v>34</v>
      </c>
      <c r="D26" s="10">
        <v>16</v>
      </c>
      <c r="E26" s="10"/>
      <c r="F26" s="10">
        <v>9.6</v>
      </c>
      <c r="G26" s="17">
        <f>SUM(F26/D26*100)</f>
        <v>60</v>
      </c>
      <c r="H26" s="17"/>
      <c r="I26" s="12" t="s">
        <v>41</v>
      </c>
    </row>
    <row r="27" spans="3:9" ht="63.75" customHeight="1" x14ac:dyDescent="0.3">
      <c r="C27" s="5" t="s">
        <v>12</v>
      </c>
      <c r="D27" s="10">
        <v>0</v>
      </c>
      <c r="E27" s="10">
        <v>0</v>
      </c>
      <c r="F27" s="10">
        <v>1038</v>
      </c>
      <c r="G27" s="17" t="e">
        <f t="shared" ref="G27:G31" si="4">SUM(F27/D27*100)</f>
        <v>#DIV/0!</v>
      </c>
      <c r="H27" s="17" t="e">
        <f t="shared" si="3"/>
        <v>#DIV/0!</v>
      </c>
      <c r="I27" s="13" t="s">
        <v>46</v>
      </c>
    </row>
    <row r="28" spans="3:9" ht="69" customHeight="1" x14ac:dyDescent="0.3">
      <c r="C28" s="5" t="s">
        <v>13</v>
      </c>
      <c r="D28" s="10">
        <v>0</v>
      </c>
      <c r="E28" s="10">
        <v>0</v>
      </c>
      <c r="F28" s="10">
        <v>64.599999999999994</v>
      </c>
      <c r="G28" s="17" t="e">
        <f t="shared" si="4"/>
        <v>#DIV/0!</v>
      </c>
      <c r="H28" s="17" t="e">
        <f t="shared" si="3"/>
        <v>#DIV/0!</v>
      </c>
      <c r="I28" s="13" t="s">
        <v>49</v>
      </c>
    </row>
    <row r="29" spans="3:9" ht="61.5" customHeight="1" x14ac:dyDescent="0.3">
      <c r="C29" s="5" t="s">
        <v>14</v>
      </c>
      <c r="D29" s="10">
        <v>0</v>
      </c>
      <c r="E29" s="10">
        <v>0</v>
      </c>
      <c r="F29" s="10">
        <v>0</v>
      </c>
      <c r="G29" s="17" t="e">
        <f t="shared" si="4"/>
        <v>#DIV/0!</v>
      </c>
      <c r="H29" s="17" t="e">
        <f t="shared" si="3"/>
        <v>#DIV/0!</v>
      </c>
      <c r="I29" s="13" t="s">
        <v>35</v>
      </c>
    </row>
    <row r="30" spans="3:9" ht="65.25" customHeight="1" x14ac:dyDescent="0.3">
      <c r="C30" s="5" t="s">
        <v>15</v>
      </c>
      <c r="D30" s="10">
        <v>399</v>
      </c>
      <c r="E30" s="10">
        <v>504</v>
      </c>
      <c r="F30" s="10">
        <v>267.5</v>
      </c>
      <c r="G30" s="17">
        <f t="shared" si="4"/>
        <v>67.042606516290732</v>
      </c>
      <c r="H30" s="17">
        <f t="shared" si="3"/>
        <v>53.075396825396822</v>
      </c>
      <c r="I30" s="15" t="s">
        <v>60</v>
      </c>
    </row>
    <row r="31" spans="3:9" ht="82.95" customHeight="1" x14ac:dyDescent="0.3">
      <c r="C31" s="5" t="s">
        <v>21</v>
      </c>
      <c r="D31" s="10">
        <v>137</v>
      </c>
      <c r="E31" s="10">
        <v>120</v>
      </c>
      <c r="F31" s="10">
        <v>0</v>
      </c>
      <c r="G31" s="17">
        <f t="shared" si="4"/>
        <v>0</v>
      </c>
      <c r="H31" s="17">
        <f t="shared" si="3"/>
        <v>0</v>
      </c>
      <c r="I31" s="12" t="s">
        <v>42</v>
      </c>
    </row>
    <row r="32" spans="3:9" ht="101.4" customHeight="1" x14ac:dyDescent="0.3">
      <c r="C32" s="5" t="s">
        <v>16</v>
      </c>
      <c r="D32" s="10">
        <v>127</v>
      </c>
      <c r="E32" s="10">
        <v>125</v>
      </c>
      <c r="F32" s="10">
        <v>478.3</v>
      </c>
      <c r="G32" s="17">
        <f>SUM(F32/D32*100)</f>
        <v>376.61417322834649</v>
      </c>
      <c r="H32" s="17">
        <f t="shared" si="3"/>
        <v>382.64</v>
      </c>
      <c r="I32" s="12" t="s">
        <v>38</v>
      </c>
    </row>
    <row r="33" spans="3:9" ht="104.25" customHeight="1" x14ac:dyDescent="0.3">
      <c r="C33" s="6" t="s">
        <v>27</v>
      </c>
      <c r="D33" s="8">
        <v>2026</v>
      </c>
      <c r="E33" s="8">
        <v>2267</v>
      </c>
      <c r="F33" s="8">
        <v>1875.7</v>
      </c>
      <c r="G33" s="16">
        <f t="shared" ref="G33:G35" si="5">SUM(F33/D33*100)</f>
        <v>92.581441263573552</v>
      </c>
      <c r="H33" s="19">
        <f t="shared" si="3"/>
        <v>82.739303043670049</v>
      </c>
      <c r="I33" s="13" t="s">
        <v>40</v>
      </c>
    </row>
    <row r="34" spans="3:9" ht="68.25" customHeight="1" x14ac:dyDescent="0.3">
      <c r="C34" s="5" t="s">
        <v>24</v>
      </c>
      <c r="D34" s="10">
        <v>1224</v>
      </c>
      <c r="E34" s="10">
        <v>1350</v>
      </c>
      <c r="F34" s="10">
        <v>1537.8</v>
      </c>
      <c r="G34" s="17">
        <f t="shared" si="5"/>
        <v>125.63725490196079</v>
      </c>
      <c r="H34" s="20">
        <f t="shared" si="3"/>
        <v>113.91111111111113</v>
      </c>
      <c r="I34" s="13" t="s">
        <v>39</v>
      </c>
    </row>
    <row r="35" spans="3:9" ht="87" customHeight="1" x14ac:dyDescent="0.3">
      <c r="C35" s="5" t="s">
        <v>26</v>
      </c>
      <c r="D35" s="10">
        <v>797</v>
      </c>
      <c r="E35" s="10">
        <v>917</v>
      </c>
      <c r="F35" s="10">
        <v>337.3</v>
      </c>
      <c r="G35" s="17">
        <f t="shared" si="5"/>
        <v>42.321204516938522</v>
      </c>
      <c r="H35" s="20">
        <f t="shared" si="3"/>
        <v>36.782988004362046</v>
      </c>
      <c r="I35" s="21" t="s">
        <v>37</v>
      </c>
    </row>
    <row r="36" spans="3:9" ht="0.75" customHeight="1" x14ac:dyDescent="0.3">
      <c r="D36" s="1">
        <f>SUM(D7:D35)</f>
        <v>150726</v>
      </c>
    </row>
    <row r="37" spans="3:9" hidden="1" x14ac:dyDescent="0.3"/>
    <row r="38" spans="3:9" hidden="1" x14ac:dyDescent="0.3"/>
    <row r="39" spans="3:9" hidden="1" x14ac:dyDescent="0.3"/>
    <row r="40" spans="3:9" hidden="1" x14ac:dyDescent="0.3"/>
    <row r="41" spans="3:9" hidden="1" x14ac:dyDescent="0.3"/>
    <row r="42" spans="3:9" hidden="1" x14ac:dyDescent="0.3"/>
    <row r="43" spans="3:9" hidden="1" x14ac:dyDescent="0.3"/>
    <row r="44" spans="3:9" hidden="1" x14ac:dyDescent="0.3"/>
    <row r="45" spans="3:9" hidden="1" x14ac:dyDescent="0.3"/>
    <row r="46" spans="3:9" hidden="1" x14ac:dyDescent="0.3"/>
    <row r="49" spans="7:7" x14ac:dyDescent="0.3">
      <c r="G49" s="2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36" orientation="landscape" horizontalDpi="180" verticalDpi="180" r:id="rId1"/>
  <rowBreaks count="2" manualBreakCount="2">
    <brk id="19" max="8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2025-07-31T12:40:58Z</dcterms:modified>
</cp:coreProperties>
</file>