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<sst xmlns="http://schemas.openxmlformats.org/spreadsheetml/2006/main" count="310" uniqueCount="44">
  <si>
    <t>Приложение 2 к мониторингу   удовлетворенности</t>
  </si>
  <si>
    <t xml:space="preserve">населения качеством услуг, </t>
  </si>
  <si>
    <t>предоставляемых в сфере культуры</t>
  </si>
  <si>
    <t>Анализ  результатов Мониторинга  по группам факторов</t>
  </si>
  <si>
    <t>(наименование учреждения)</t>
  </si>
  <si>
    <t>Группа факторов (аспект обслуживания)</t>
  </si>
  <si>
    <t>критерий "важность"</t>
  </si>
  <si>
    <t>критерий "удовлетворенность"</t>
  </si>
  <si>
    <t>итоговый коэффициент удовлетворенности, % , гр.15 /5 *100 %</t>
  </si>
  <si>
    <t>количество респондентов, чел.</t>
  </si>
  <si>
    <t>оценка важности в количестве баллов</t>
  </si>
  <si>
    <t>количество баллов по группе факторов, гр. 3 * гр.4</t>
  </si>
  <si>
    <t>коэффициент удовлетворенности по группе факторов, баллов</t>
  </si>
  <si>
    <t>коэффициент удовлетворенности по группе факторов, %</t>
  </si>
  <si>
    <t>оценка удовлетворенности  в количестве баллов</t>
  </si>
  <si>
    <t>количество баллов, гр. 9 * гр.10</t>
  </si>
  <si>
    <t>гр.6 * гр.12</t>
  </si>
  <si>
    <t xml:space="preserve">1. Условия доступа в учреждение культуры  (режим работы учреждения, условия доступа для потребителей с ограниченными возможностями здоровья и др.)  </t>
  </si>
  <si>
    <t xml:space="preserve">важный        </t>
  </si>
  <si>
    <t>х</t>
  </si>
  <si>
    <t xml:space="preserve">удовлетворен полностью         </t>
  </si>
  <si>
    <t xml:space="preserve">не очень важный            </t>
  </si>
  <si>
    <t xml:space="preserve"> не совсем          удовлетворен      </t>
  </si>
  <si>
    <t xml:space="preserve">абсолютно неважный       </t>
  </si>
  <si>
    <t xml:space="preserve"> совершенно не удовлетворен     </t>
  </si>
  <si>
    <t>Итого</t>
  </si>
  <si>
    <t>2. Место оказания услуг (комфортность условий, инфраструктура учреждения)</t>
  </si>
  <si>
    <t xml:space="preserve">3. Открытость и доступность информации об учреждении, его ресурсах и предоставляемых услугах, в том числе в электронной форме </t>
  </si>
  <si>
    <t>4. Техническое оснащение учреждения культуры</t>
  </si>
  <si>
    <t xml:space="preserve">5. Оценка действий персонала по оказанию услуги (доброжелательность, вежливость, компетентность) </t>
  </si>
  <si>
    <t>6. Порядок подачи, регистрации и рассмотрения жалоб и предложений по улучшению работы учреждения культуры</t>
  </si>
  <si>
    <t>7. Доступность стоимости услуг, предоставляемых учреждением культуры</t>
  </si>
  <si>
    <t>8. Разнообразие услуг, предоставляемых учреждением культуры (репертуара, выставок, в том числе документальных, форм проведения мероприятий, в том числе информационного характера; эстетичность оформления мероприятий, выставок и др.)</t>
  </si>
  <si>
    <t>ВСЕГО</t>
  </si>
  <si>
    <t>итоговый коэффициент удовлетворенности, в баллах , гр.14 / гр.6</t>
  </si>
  <si>
    <t>тел. 3-14-78</t>
  </si>
  <si>
    <t>А.С.Айдашева</t>
  </si>
  <si>
    <t>Свод по Отделу культуры и молодежной политики Администрации муниципального образования "Муниципальный округ Кизнерский район Удмуртской Республики"</t>
  </si>
  <si>
    <t>Руководитель учреждения</t>
  </si>
  <si>
    <t>Начальник отдела культуры и молодежной</t>
  </si>
  <si>
    <t>И.Н.Акачева</t>
  </si>
  <si>
    <t>политики Администрации Кизнерского района</t>
  </si>
  <si>
    <t>тел.3-11-62 доб.6</t>
  </si>
  <si>
    <t>за  2023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</si>
</sst>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;[Red]0.000"/>
    <numFmt numFmtId="166" formatCode="0.0;[Red]0.0"/>
    <numFmt numFmtId="167" formatCode="0;[Red]0"/>
    <numFmt numFmtId="168" formatCode="[$-FC19]d\ mmmm\ yyyy\ &quot;г.&quot;"/>
    <numFmt numFmtId="169" formatCode="0.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33" applyFont="1">
      <alignment/>
      <protection/>
    </xf>
    <xf numFmtId="0" fontId="2" fillId="0" borderId="0" xfId="33" applyFont="1" applyAlignment="1">
      <alignment horizontal="left"/>
      <protection/>
    </xf>
    <xf numFmtId="1" fontId="2" fillId="33" borderId="0" xfId="33" applyNumberFormat="1" applyFont="1" applyFill="1">
      <alignment/>
      <protection/>
    </xf>
    <xf numFmtId="2" fontId="2" fillId="0" borderId="0" xfId="33" applyNumberFormat="1" applyFont="1">
      <alignment/>
      <protection/>
    </xf>
    <xf numFmtId="164" fontId="2" fillId="0" borderId="0" xfId="33" applyNumberFormat="1" applyFont="1">
      <alignment/>
      <protection/>
    </xf>
    <xf numFmtId="164" fontId="2" fillId="0" borderId="0" xfId="33" applyNumberFormat="1" applyFont="1" applyBorder="1">
      <alignment/>
      <protection/>
    </xf>
    <xf numFmtId="0" fontId="2" fillId="0" borderId="0" xfId="33" applyFont="1" applyBorder="1">
      <alignment/>
      <protection/>
    </xf>
    <xf numFmtId="0" fontId="3" fillId="0" borderId="0" xfId="33" applyFont="1" applyAlignment="1">
      <alignment/>
      <protection/>
    </xf>
    <xf numFmtId="0" fontId="4" fillId="0" borderId="0" xfId="33" applyFont="1" applyAlignment="1">
      <alignment horizontal="center"/>
      <protection/>
    </xf>
    <xf numFmtId="0" fontId="4" fillId="0" borderId="0" xfId="33" applyFont="1" applyBorder="1" applyAlignment="1">
      <alignment horizontal="center"/>
      <protection/>
    </xf>
    <xf numFmtId="0" fontId="2" fillId="0" borderId="0" xfId="33" applyFont="1" applyAlignment="1">
      <alignment horizontal="center"/>
      <protection/>
    </xf>
    <xf numFmtId="0" fontId="2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center" vertical="center" wrapText="1"/>
      <protection/>
    </xf>
    <xf numFmtId="1" fontId="2" fillId="33" borderId="0" xfId="33" applyNumberFormat="1" applyFont="1" applyFill="1" applyAlignment="1">
      <alignment horizontal="center"/>
      <protection/>
    </xf>
    <xf numFmtId="164" fontId="2" fillId="0" borderId="0" xfId="33" applyNumberFormat="1" applyFont="1" applyAlignment="1">
      <alignment horizontal="center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1" fontId="5" fillId="33" borderId="12" xfId="33" applyNumberFormat="1" applyFont="1" applyFill="1" applyBorder="1" applyAlignment="1">
      <alignment horizontal="center" vertical="center" wrapText="1"/>
      <protection/>
    </xf>
    <xf numFmtId="2" fontId="5" fillId="0" borderId="12" xfId="33" applyNumberFormat="1" applyFont="1" applyBorder="1" applyAlignment="1">
      <alignment horizontal="center" vertical="center" wrapText="1"/>
      <protection/>
    </xf>
    <xf numFmtId="0" fontId="5" fillId="0" borderId="12" xfId="33" applyFont="1" applyBorder="1" applyAlignment="1">
      <alignment horizontal="center" vertical="center" wrapText="1"/>
      <protection/>
    </xf>
    <xf numFmtId="164" fontId="5" fillId="0" borderId="12" xfId="33" applyNumberFormat="1" applyFont="1" applyBorder="1" applyAlignment="1">
      <alignment horizontal="center" vertical="center" wrapText="1"/>
      <protection/>
    </xf>
    <xf numFmtId="1" fontId="6" fillId="0" borderId="0" xfId="33" applyNumberFormat="1" applyFont="1" applyBorder="1" applyAlignment="1">
      <alignment horizontal="center" vertical="center" wrapText="1"/>
      <protection/>
    </xf>
    <xf numFmtId="1" fontId="6" fillId="0" borderId="13" xfId="33" applyNumberFormat="1" applyFont="1" applyBorder="1" applyAlignment="1">
      <alignment horizontal="center" vertical="center" wrapText="1"/>
      <protection/>
    </xf>
    <xf numFmtId="1" fontId="6" fillId="33" borderId="13" xfId="33" applyNumberFormat="1" applyFont="1" applyFill="1" applyBorder="1" applyAlignment="1">
      <alignment horizontal="center" vertical="center" wrapText="1"/>
      <protection/>
    </xf>
    <xf numFmtId="1" fontId="6" fillId="0" borderId="13" xfId="33" applyNumberFormat="1" applyFont="1" applyBorder="1" applyAlignment="1">
      <alignment horizontal="center" vertical="center"/>
      <protection/>
    </xf>
    <xf numFmtId="0" fontId="6" fillId="0" borderId="13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left" vertical="top" wrapText="1"/>
      <protection/>
    </xf>
    <xf numFmtId="0" fontId="5" fillId="0" borderId="10" xfId="33" applyFont="1" applyBorder="1" applyAlignment="1">
      <alignment horizontal="left" vertical="top" wrapText="1"/>
      <protection/>
    </xf>
    <xf numFmtId="0" fontId="5" fillId="0" borderId="14" xfId="33" applyFont="1" applyBorder="1" applyAlignment="1">
      <alignment horizontal="left" vertical="center" wrapText="1"/>
      <protection/>
    </xf>
    <xf numFmtId="0" fontId="7" fillId="33" borderId="14" xfId="33" applyNumberFormat="1" applyFont="1" applyFill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164" fontId="5" fillId="34" borderId="14" xfId="33" applyNumberFormat="1" applyFont="1" applyFill="1" applyBorder="1" applyAlignment="1">
      <alignment horizontal="center" vertical="center" wrapText="1"/>
      <protection/>
    </xf>
    <xf numFmtId="0" fontId="5" fillId="0" borderId="14" xfId="33" applyFont="1" applyBorder="1" applyAlignment="1">
      <alignment horizontal="center" vertical="center" wrapText="1"/>
      <protection/>
    </xf>
    <xf numFmtId="164" fontId="2" fillId="34" borderId="14" xfId="33" applyNumberFormat="1" applyFont="1" applyFill="1" applyBorder="1" applyAlignment="1">
      <alignment horizontal="center" vertical="center"/>
      <protection/>
    </xf>
    <xf numFmtId="164" fontId="2" fillId="34" borderId="15" xfId="33" applyNumberFormat="1" applyFont="1" applyFill="1" applyBorder="1" applyAlignment="1">
      <alignment horizontal="center" vertical="center"/>
      <protection/>
    </xf>
    <xf numFmtId="0" fontId="5" fillId="0" borderId="16" xfId="33" applyFont="1" applyBorder="1" applyAlignment="1">
      <alignment horizontal="left" vertical="top" wrapText="1"/>
      <protection/>
    </xf>
    <xf numFmtId="0" fontId="5" fillId="0" borderId="17" xfId="33" applyFont="1" applyBorder="1" applyAlignment="1">
      <alignment horizontal="left" vertical="center" wrapText="1"/>
      <protection/>
    </xf>
    <xf numFmtId="0" fontId="7" fillId="33" borderId="17" xfId="33" applyNumberFormat="1" applyFont="1" applyFill="1" applyBorder="1" applyAlignment="1">
      <alignment horizontal="center" vertical="center" wrapText="1"/>
      <protection/>
    </xf>
    <xf numFmtId="0" fontId="7" fillId="0" borderId="17" xfId="33" applyFont="1" applyBorder="1" applyAlignment="1">
      <alignment horizontal="center" vertical="center" wrapText="1"/>
      <protection/>
    </xf>
    <xf numFmtId="164" fontId="5" fillId="34" borderId="17" xfId="33" applyNumberFormat="1" applyFont="1" applyFill="1" applyBorder="1" applyAlignment="1">
      <alignment horizontal="center" vertical="center" wrapText="1"/>
      <protection/>
    </xf>
    <xf numFmtId="0" fontId="5" fillId="0" borderId="17" xfId="33" applyFont="1" applyBorder="1" applyAlignment="1">
      <alignment horizontal="center" vertical="center" wrapText="1"/>
      <protection/>
    </xf>
    <xf numFmtId="164" fontId="2" fillId="34" borderId="17" xfId="33" applyNumberFormat="1" applyFont="1" applyFill="1" applyBorder="1" applyAlignment="1">
      <alignment horizontal="center" vertical="center"/>
      <protection/>
    </xf>
    <xf numFmtId="164" fontId="2" fillId="34" borderId="18" xfId="33" applyNumberFormat="1" applyFont="1" applyFill="1" applyBorder="1" applyAlignment="1">
      <alignment horizontal="center" vertical="center"/>
      <protection/>
    </xf>
    <xf numFmtId="0" fontId="5" fillId="0" borderId="17" xfId="33" applyFont="1" applyBorder="1" applyAlignment="1">
      <alignment horizontal="left" vertical="top" wrapText="1"/>
      <protection/>
    </xf>
    <xf numFmtId="0" fontId="5" fillId="0" borderId="0" xfId="33" applyFont="1" applyBorder="1" applyAlignment="1">
      <alignment horizontal="center" vertical="top" wrapText="1"/>
      <protection/>
    </xf>
    <xf numFmtId="0" fontId="5" fillId="0" borderId="19" xfId="33" applyFont="1" applyBorder="1" applyAlignment="1">
      <alignment horizontal="center" vertical="top" wrapText="1"/>
      <protection/>
    </xf>
    <xf numFmtId="1" fontId="7" fillId="33" borderId="17" xfId="33" applyNumberFormat="1" applyFont="1" applyFill="1" applyBorder="1" applyAlignment="1">
      <alignment horizontal="center" vertical="center" wrapText="1"/>
      <protection/>
    </xf>
    <xf numFmtId="0" fontId="5" fillId="34" borderId="17" xfId="33" applyNumberFormat="1" applyFont="1" applyFill="1" applyBorder="1" applyAlignment="1">
      <alignment horizontal="center" vertical="center" wrapText="1"/>
      <protection/>
    </xf>
    <xf numFmtId="0" fontId="5" fillId="0" borderId="20" xfId="33" applyFont="1" applyBorder="1" applyAlignment="1">
      <alignment horizontal="center" vertical="top" wrapText="1"/>
      <protection/>
    </xf>
    <xf numFmtId="0" fontId="5" fillId="0" borderId="21" xfId="33" applyFont="1" applyBorder="1" applyAlignment="1">
      <alignment horizontal="center" vertical="top" wrapText="1"/>
      <protection/>
    </xf>
    <xf numFmtId="0" fontId="5" fillId="0" borderId="0" xfId="33" applyFont="1" applyBorder="1" applyAlignment="1">
      <alignment vertical="top" wrapText="1"/>
      <protection/>
    </xf>
    <xf numFmtId="0" fontId="5" fillId="0" borderId="16" xfId="33" applyFont="1" applyBorder="1" applyAlignment="1">
      <alignment vertical="top" wrapText="1"/>
      <protection/>
    </xf>
    <xf numFmtId="0" fontId="5" fillId="0" borderId="19" xfId="33" applyFont="1" applyBorder="1" applyAlignment="1">
      <alignment horizontal="left" vertical="top" wrapText="1"/>
      <protection/>
    </xf>
    <xf numFmtId="0" fontId="5" fillId="0" borderId="20" xfId="33" applyFont="1" applyBorder="1" applyAlignment="1">
      <alignment horizontal="left" vertical="top" wrapText="1"/>
      <protection/>
    </xf>
    <xf numFmtId="0" fontId="5" fillId="0" borderId="21" xfId="33" applyFont="1" applyBorder="1" applyAlignment="1">
      <alignment horizontal="left" vertical="top" wrapText="1"/>
      <protection/>
    </xf>
    <xf numFmtId="0" fontId="5" fillId="0" borderId="17" xfId="33" applyFont="1" applyBorder="1" applyAlignment="1">
      <alignment vertical="top" wrapText="1"/>
      <protection/>
    </xf>
    <xf numFmtId="0" fontId="7" fillId="33" borderId="17" xfId="33" applyFont="1" applyFill="1" applyBorder="1" applyAlignment="1">
      <alignment horizontal="center" vertical="center" wrapText="1"/>
      <protection/>
    </xf>
    <xf numFmtId="0" fontId="2" fillId="0" borderId="22" xfId="33" applyFont="1" applyBorder="1">
      <alignment/>
      <protection/>
    </xf>
    <xf numFmtId="0" fontId="5" fillId="0" borderId="12" xfId="33" applyFont="1" applyFill="1" applyBorder="1" applyAlignment="1">
      <alignment horizontal="left" vertical="top" wrapText="1"/>
      <protection/>
    </xf>
    <xf numFmtId="1" fontId="8" fillId="33" borderId="12" xfId="33" applyNumberFormat="1" applyFont="1" applyFill="1" applyBorder="1" applyAlignment="1">
      <alignment horizontal="center" vertical="center"/>
      <protection/>
    </xf>
    <xf numFmtId="2" fontId="2" fillId="34" borderId="12" xfId="33" applyNumberFormat="1" applyFont="1" applyFill="1" applyBorder="1" applyAlignment="1">
      <alignment horizontal="center" vertical="center"/>
      <protection/>
    </xf>
    <xf numFmtId="0" fontId="2" fillId="34" borderId="12" xfId="33" applyFont="1" applyFill="1" applyBorder="1" applyAlignment="1">
      <alignment horizontal="center" vertical="center"/>
      <protection/>
    </xf>
    <xf numFmtId="0" fontId="5" fillId="0" borderId="12" xfId="33" applyFont="1" applyFill="1" applyBorder="1" applyAlignment="1">
      <alignment vertical="top" wrapText="1"/>
      <protection/>
    </xf>
    <xf numFmtId="0" fontId="1" fillId="0" borderId="0" xfId="33">
      <alignment/>
      <protection/>
    </xf>
    <xf numFmtId="1" fontId="5" fillId="33" borderId="17" xfId="33" applyNumberFormat="1" applyFont="1" applyFill="1" applyBorder="1" applyAlignment="1">
      <alignment horizontal="center" vertical="center" wrapText="1"/>
      <protection/>
    </xf>
    <xf numFmtId="2" fontId="5" fillId="0" borderId="17" xfId="33" applyNumberFormat="1" applyFont="1" applyBorder="1" applyAlignment="1">
      <alignment horizontal="left" vertical="top" wrapText="1"/>
      <protection/>
    </xf>
    <xf numFmtId="164" fontId="5" fillId="34" borderId="17" xfId="33" applyNumberFormat="1" applyFont="1" applyFill="1" applyBorder="1" applyAlignment="1" applyProtection="1">
      <alignment horizontal="center" vertical="center" wrapText="1"/>
      <protection/>
    </xf>
    <xf numFmtId="1" fontId="7" fillId="35" borderId="17" xfId="33" applyNumberFormat="1" applyFont="1" applyFill="1" applyBorder="1" applyAlignment="1">
      <alignment horizontal="center" vertical="center" wrapText="1"/>
      <protection/>
    </xf>
    <xf numFmtId="0" fontId="5" fillId="36" borderId="17" xfId="33" applyFont="1" applyFill="1" applyBorder="1" applyAlignment="1">
      <alignment horizontal="center" vertical="center" wrapText="1"/>
      <protection/>
    </xf>
    <xf numFmtId="0" fontId="7" fillId="37" borderId="17" xfId="33" applyNumberFormat="1" applyFont="1" applyFill="1" applyBorder="1" applyAlignment="1">
      <alignment horizontal="center" vertical="center" wrapText="1"/>
      <protection/>
    </xf>
    <xf numFmtId="0" fontId="5" fillId="37" borderId="17" xfId="33" applyFont="1" applyFill="1" applyBorder="1" applyAlignment="1">
      <alignment horizontal="center" vertical="center" wrapText="1"/>
      <protection/>
    </xf>
    <xf numFmtId="0" fontId="7" fillId="35" borderId="17" xfId="33" applyNumberFormat="1" applyFont="1" applyFill="1" applyBorder="1" applyAlignment="1">
      <alignment horizontal="center" vertical="center" wrapText="1"/>
      <protection/>
    </xf>
    <xf numFmtId="164" fontId="5" fillId="36" borderId="17" xfId="33" applyNumberFormat="1" applyFont="1" applyFill="1" applyBorder="1" applyAlignment="1">
      <alignment horizontal="center" vertical="center" wrapText="1"/>
      <protection/>
    </xf>
    <xf numFmtId="164" fontId="2" fillId="36" borderId="17" xfId="33" applyNumberFormat="1" applyFont="1" applyFill="1" applyBorder="1" applyAlignment="1">
      <alignment horizontal="center" vertical="center"/>
      <protection/>
    </xf>
    <xf numFmtId="0" fontId="5" fillId="37" borderId="17" xfId="33" applyFont="1" applyFill="1" applyBorder="1" applyAlignment="1">
      <alignment horizontal="left" vertical="top" wrapText="1"/>
      <protection/>
    </xf>
    <xf numFmtId="2" fontId="5" fillId="36" borderId="17" xfId="33" applyNumberFormat="1" applyFont="1" applyFill="1" applyBorder="1" applyAlignment="1">
      <alignment horizontal="center" vertical="center" wrapText="1"/>
      <protection/>
    </xf>
    <xf numFmtId="0" fontId="7" fillId="37" borderId="17" xfId="33" applyFont="1" applyFill="1" applyBorder="1" applyAlignment="1">
      <alignment horizontal="center" vertical="center" wrapText="1"/>
      <protection/>
    </xf>
    <xf numFmtId="0" fontId="5" fillId="37" borderId="17" xfId="33" applyFont="1" applyFill="1" applyBorder="1" applyAlignment="1">
      <alignment vertical="top" wrapText="1"/>
      <protection/>
    </xf>
    <xf numFmtId="0" fontId="7" fillId="35" borderId="17" xfId="33" applyFont="1" applyFill="1" applyBorder="1" applyAlignment="1">
      <alignment horizontal="center" vertical="center" wrapText="1"/>
      <protection/>
    </xf>
    <xf numFmtId="2" fontId="9" fillId="0" borderId="12" xfId="33" applyNumberFormat="1" applyFont="1" applyBorder="1" applyAlignment="1">
      <alignment horizontal="center" vertical="center"/>
      <protection/>
    </xf>
    <xf numFmtId="2" fontId="7" fillId="37" borderId="17" xfId="33" applyNumberFormat="1" applyFont="1" applyFill="1" applyBorder="1" applyAlignment="1">
      <alignment horizontal="center" vertical="center" wrapText="1"/>
      <protection/>
    </xf>
    <xf numFmtId="2" fontId="7" fillId="37" borderId="17" xfId="33" applyNumberFormat="1" applyFont="1" applyFill="1" applyBorder="1" applyAlignment="1">
      <alignment horizontal="center" vertical="top" wrapText="1"/>
      <protection/>
    </xf>
    <xf numFmtId="2" fontId="8" fillId="0" borderId="12" xfId="33" applyNumberFormat="1" applyFont="1" applyBorder="1" applyAlignment="1">
      <alignment horizontal="center" vertical="center"/>
      <protection/>
    </xf>
    <xf numFmtId="1" fontId="7" fillId="37" borderId="17" xfId="33" applyNumberFormat="1" applyFont="1" applyFill="1" applyBorder="1" applyAlignment="1">
      <alignment horizontal="center" vertical="center" wrapText="1"/>
      <protection/>
    </xf>
    <xf numFmtId="164" fontId="7" fillId="37" borderId="17" xfId="33" applyNumberFormat="1" applyFont="1" applyFill="1" applyBorder="1" applyAlignment="1">
      <alignment horizontal="center" vertical="top" wrapText="1"/>
      <protection/>
    </xf>
    <xf numFmtId="164" fontId="9" fillId="0" borderId="23" xfId="33" applyNumberFormat="1" applyFont="1" applyBorder="1" applyAlignment="1">
      <alignment horizontal="center" vertical="center"/>
      <protection/>
    </xf>
    <xf numFmtId="0" fontId="5" fillId="0" borderId="24" xfId="33" applyFont="1" applyBorder="1" applyAlignment="1">
      <alignment horizontal="left" vertical="top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5" fillId="0" borderId="25" xfId="33" applyFont="1" applyBorder="1" applyAlignment="1">
      <alignment horizontal="left" vertical="top" wrapText="1"/>
      <protection/>
    </xf>
    <xf numFmtId="1" fontId="6" fillId="0" borderId="26" xfId="33" applyNumberFormat="1" applyFont="1" applyBorder="1" applyAlignment="1">
      <alignment horizontal="center" vertical="center" wrapText="1"/>
      <protection/>
    </xf>
    <xf numFmtId="0" fontId="2" fillId="0" borderId="27" xfId="33" applyFont="1" applyBorder="1" applyAlignment="1">
      <alignment horizontal="left" vertical="center"/>
      <protection/>
    </xf>
    <xf numFmtId="0" fontId="2" fillId="0" borderId="14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/>
      <protection/>
    </xf>
    <xf numFmtId="0" fontId="10" fillId="0" borderId="0" xfId="33" applyFont="1" applyBorder="1" applyAlignment="1">
      <alignment horizontal="center"/>
      <protection/>
    </xf>
    <xf numFmtId="0" fontId="2" fillId="0" borderId="0" xfId="33" applyFont="1" applyBorder="1" applyAlignment="1">
      <alignment horizontal="center"/>
      <protection/>
    </xf>
    <xf numFmtId="164" fontId="5" fillId="0" borderId="27" xfId="33" applyNumberFormat="1" applyFont="1" applyBorder="1" applyAlignment="1">
      <alignment horizontal="center" vertical="center" wrapText="1"/>
      <protection/>
    </xf>
    <xf numFmtId="164" fontId="5" fillId="0" borderId="28" xfId="33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="75" zoomScaleNormal="75" zoomScalePageLayoutView="0" workbookViewId="0" topLeftCell="A28">
      <selection activeCell="I31" sqref="I31"/>
    </sheetView>
  </sheetViews>
  <sheetFormatPr defaultColWidth="10.140625" defaultRowHeight="15" customHeight="1"/>
  <cols>
    <col min="1" max="1" width="29.28125" style="1" customWidth="1"/>
    <col min="2" max="2" width="20.7109375" style="2" customWidth="1"/>
    <col min="3" max="3" width="9.57421875" style="3" customWidth="1"/>
    <col min="4" max="4" width="11.421875" style="1" customWidth="1"/>
    <col min="5" max="5" width="14.7109375" style="4" customWidth="1"/>
    <col min="6" max="6" width="12.8515625" style="1" customWidth="1"/>
    <col min="7" max="7" width="12.28125" style="5" customWidth="1"/>
    <col min="8" max="8" width="20.7109375" style="5" customWidth="1"/>
    <col min="9" max="9" width="9.57421875" style="3" customWidth="1"/>
    <col min="10" max="10" width="9.57421875" style="1" customWidth="1"/>
    <col min="11" max="12" width="12.8515625" style="1" customWidth="1"/>
    <col min="13" max="14" width="12.8515625" style="5" customWidth="1"/>
    <col min="15" max="15" width="13.140625" style="5" customWidth="1"/>
    <col min="16" max="16" width="12.8515625" style="5" customWidth="1"/>
    <col min="17" max="17" width="12.8515625" style="6" customWidth="1"/>
    <col min="18" max="155" width="10.140625" style="7" customWidth="1"/>
    <col min="156" max="16384" width="10.140625" style="1" customWidth="1"/>
  </cols>
  <sheetData>
    <row r="1" spans="4:17" ht="18.75" customHeight="1">
      <c r="D1" s="4"/>
      <c r="E1" s="1"/>
      <c r="F1" s="5"/>
      <c r="H1" s="1"/>
      <c r="J1" s="8"/>
      <c r="K1" s="1" t="s">
        <v>0</v>
      </c>
      <c r="L1" s="5"/>
      <c r="Q1" s="7"/>
    </row>
    <row r="2" spans="4:17" ht="18.75" customHeight="1">
      <c r="D2" s="4"/>
      <c r="E2" s="1"/>
      <c r="F2" s="5"/>
      <c r="H2" s="1"/>
      <c r="J2" s="8"/>
      <c r="K2" s="1" t="s">
        <v>1</v>
      </c>
      <c r="L2" s="5"/>
      <c r="Q2" s="7"/>
    </row>
    <row r="3" spans="1:256" s="10" customFormat="1" ht="18.75" customHeight="1">
      <c r="A3" s="9"/>
      <c r="B3" s="2"/>
      <c r="C3" s="3"/>
      <c r="D3" s="4"/>
      <c r="E3" s="1"/>
      <c r="F3" s="5"/>
      <c r="G3" s="5"/>
      <c r="H3" s="1"/>
      <c r="I3" s="3"/>
      <c r="J3" s="8"/>
      <c r="K3" s="1" t="s">
        <v>2</v>
      </c>
      <c r="L3" s="5"/>
      <c r="M3" s="5"/>
      <c r="N3" s="5"/>
      <c r="O3" s="5"/>
      <c r="P3" s="5"/>
      <c r="Q3" s="7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6" spans="1:256" s="12" customFormat="1" ht="18.75" customHeight="1">
      <c r="A6" s="11"/>
      <c r="B6" s="93" t="s">
        <v>3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7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12" customFormat="1" ht="18.75" customHeight="1">
      <c r="A7" s="11"/>
      <c r="B7" s="94" t="s">
        <v>37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7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12" customFormat="1" ht="15" customHeight="1">
      <c r="A8" s="11"/>
      <c r="B8" s="95" t="s">
        <v>4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7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12" customFormat="1" ht="15.75" customHeight="1">
      <c r="A9" s="11"/>
      <c r="B9" s="95" t="s">
        <v>43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7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2:256" s="13" customFormat="1" ht="16.5" customHeight="1">
      <c r="B10" s="2"/>
      <c r="C10" s="14"/>
      <c r="D10" s="11"/>
      <c r="E10" s="11"/>
      <c r="F10" s="11"/>
      <c r="G10" s="11"/>
      <c r="H10" s="11"/>
      <c r="I10" s="14"/>
      <c r="J10" s="11"/>
      <c r="K10" s="11"/>
      <c r="L10" s="15"/>
      <c r="M10" s="11"/>
      <c r="N10" s="11"/>
      <c r="O10" s="11"/>
      <c r="P10" s="5"/>
      <c r="Q10" s="7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13" customFormat="1" ht="16.5" customHeight="1">
      <c r="A11" s="90" t="s">
        <v>5</v>
      </c>
      <c r="B11" s="91" t="s">
        <v>6</v>
      </c>
      <c r="C11" s="92" t="s">
        <v>6</v>
      </c>
      <c r="D11" s="92"/>
      <c r="E11" s="92"/>
      <c r="F11" s="92"/>
      <c r="G11" s="92"/>
      <c r="H11" s="92"/>
      <c r="I11" s="92" t="s">
        <v>7</v>
      </c>
      <c r="J11" s="92"/>
      <c r="K11" s="92"/>
      <c r="L11" s="92"/>
      <c r="M11" s="92"/>
      <c r="N11" s="92"/>
      <c r="O11" s="96" t="s">
        <v>34</v>
      </c>
      <c r="P11" s="97" t="s">
        <v>8</v>
      </c>
      <c r="Q11" s="88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22" customFormat="1" ht="136.5" customHeight="1">
      <c r="A12" s="90"/>
      <c r="B12" s="91"/>
      <c r="C12" s="18" t="s">
        <v>9</v>
      </c>
      <c r="D12" s="19" t="s">
        <v>10</v>
      </c>
      <c r="E12" s="20" t="s">
        <v>11</v>
      </c>
      <c r="F12" s="21" t="s">
        <v>12</v>
      </c>
      <c r="G12" s="21" t="s">
        <v>13</v>
      </c>
      <c r="H12" s="20" t="s">
        <v>7</v>
      </c>
      <c r="I12" s="18" t="s">
        <v>9</v>
      </c>
      <c r="J12" s="20" t="s">
        <v>14</v>
      </c>
      <c r="K12" s="20" t="s">
        <v>15</v>
      </c>
      <c r="L12" s="21" t="s">
        <v>12</v>
      </c>
      <c r="M12" s="21" t="s">
        <v>13</v>
      </c>
      <c r="N12" s="21" t="s">
        <v>16</v>
      </c>
      <c r="O12" s="96"/>
      <c r="P12" s="97"/>
      <c r="Q12" s="88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27" customFormat="1" ht="18" customHeight="1">
      <c r="A13" s="23">
        <v>1</v>
      </c>
      <c r="B13" s="24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4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  <c r="N13" s="25">
        <v>14</v>
      </c>
      <c r="O13" s="25">
        <v>15</v>
      </c>
      <c r="P13" s="26">
        <v>16</v>
      </c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s="27" customFormat="1" ht="42" customHeight="1" thickBot="1">
      <c r="A14" s="89" t="s">
        <v>17</v>
      </c>
      <c r="B14" s="29" t="s">
        <v>18</v>
      </c>
      <c r="C14" s="30">
        <v>279</v>
      </c>
      <c r="D14" s="31">
        <v>5</v>
      </c>
      <c r="E14" s="30">
        <f>C14*D14</f>
        <v>1395</v>
      </c>
      <c r="F14" s="32" t="s">
        <v>19</v>
      </c>
      <c r="G14" s="32" t="s">
        <v>19</v>
      </c>
      <c r="H14" s="33" t="s">
        <v>20</v>
      </c>
      <c r="I14" s="30">
        <v>287</v>
      </c>
      <c r="J14" s="31">
        <v>5</v>
      </c>
      <c r="K14" s="30">
        <f>I14*J14</f>
        <v>1435</v>
      </c>
      <c r="L14" s="32" t="s">
        <v>19</v>
      </c>
      <c r="M14" s="32" t="s">
        <v>19</v>
      </c>
      <c r="N14" s="34" t="s">
        <v>19</v>
      </c>
      <c r="O14" s="34" t="s">
        <v>19</v>
      </c>
      <c r="P14" s="35" t="s">
        <v>19</v>
      </c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s="27" customFormat="1" ht="31.5" customHeight="1" thickBot="1">
      <c r="A15" s="89"/>
      <c r="B15" s="37" t="s">
        <v>21</v>
      </c>
      <c r="C15" s="38">
        <v>18</v>
      </c>
      <c r="D15" s="39">
        <v>3</v>
      </c>
      <c r="E15" s="30">
        <f>C15*D15</f>
        <v>54</v>
      </c>
      <c r="F15" s="40" t="s">
        <v>19</v>
      </c>
      <c r="G15" s="40" t="s">
        <v>19</v>
      </c>
      <c r="H15" s="41" t="s">
        <v>22</v>
      </c>
      <c r="I15" s="38">
        <v>13</v>
      </c>
      <c r="J15" s="39">
        <v>3</v>
      </c>
      <c r="K15" s="30">
        <f>I15*J15</f>
        <v>39</v>
      </c>
      <c r="L15" s="40" t="s">
        <v>19</v>
      </c>
      <c r="M15" s="40" t="s">
        <v>19</v>
      </c>
      <c r="N15" s="42" t="s">
        <v>19</v>
      </c>
      <c r="O15" s="42" t="s">
        <v>19</v>
      </c>
      <c r="P15" s="43" t="s">
        <v>19</v>
      </c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s="27" customFormat="1" ht="39.75" customHeight="1" thickBot="1">
      <c r="A16" s="89"/>
      <c r="B16" s="37" t="s">
        <v>23</v>
      </c>
      <c r="C16" s="65">
        <v>3</v>
      </c>
      <c r="D16" s="39">
        <v>1</v>
      </c>
      <c r="E16" s="30">
        <f>C16*D16</f>
        <v>3</v>
      </c>
      <c r="F16" s="40" t="s">
        <v>19</v>
      </c>
      <c r="G16" s="40" t="s">
        <v>19</v>
      </c>
      <c r="H16" s="41" t="s">
        <v>24</v>
      </c>
      <c r="I16" s="38">
        <v>0</v>
      </c>
      <c r="J16" s="39">
        <v>1</v>
      </c>
      <c r="K16" s="30">
        <f>I16*J16</f>
        <v>0</v>
      </c>
      <c r="L16" s="40" t="s">
        <v>19</v>
      </c>
      <c r="M16" s="40" t="s">
        <v>19</v>
      </c>
      <c r="N16" s="42" t="s">
        <v>19</v>
      </c>
      <c r="O16" s="42" t="s">
        <v>19</v>
      </c>
      <c r="P16" s="43" t="s">
        <v>19</v>
      </c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s="45" customFormat="1" ht="16.5" customHeight="1" thickBot="1">
      <c r="A17" s="89"/>
      <c r="B17" s="75" t="s">
        <v>25</v>
      </c>
      <c r="C17" s="68">
        <f>SUM(C14:C16)</f>
        <v>300</v>
      </c>
      <c r="D17" s="69" t="s">
        <v>19</v>
      </c>
      <c r="E17" s="84">
        <f>SUM(E14+E15+E16)</f>
        <v>1452</v>
      </c>
      <c r="F17" s="81">
        <f>ROUND(E17/C17,2)</f>
        <v>4.84</v>
      </c>
      <c r="G17" s="82">
        <f>F17/D14*100</f>
        <v>96.8</v>
      </c>
      <c r="H17" s="71" t="s">
        <v>25</v>
      </c>
      <c r="I17" s="68">
        <f>SUM(I14:I16)</f>
        <v>300</v>
      </c>
      <c r="J17" s="69" t="s">
        <v>19</v>
      </c>
      <c r="K17" s="68">
        <f>SUM(K14:K16)</f>
        <v>1474</v>
      </c>
      <c r="L17" s="81">
        <f>ROUND(K17/I17,2)</f>
        <v>4.91</v>
      </c>
      <c r="M17" s="82">
        <f>L17/J14*100</f>
        <v>98.2</v>
      </c>
      <c r="N17" s="82">
        <f>ROUND(F17*L17,2)</f>
        <v>23.76</v>
      </c>
      <c r="O17" s="42" t="s">
        <v>19</v>
      </c>
      <c r="P17" s="43" t="s">
        <v>19</v>
      </c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</row>
    <row r="18" spans="1:256" s="45" customFormat="1" ht="31.5" customHeight="1">
      <c r="A18" s="87" t="s">
        <v>26</v>
      </c>
      <c r="B18" s="37" t="s">
        <v>18</v>
      </c>
      <c r="C18" s="47">
        <v>277</v>
      </c>
      <c r="D18" s="31">
        <v>5</v>
      </c>
      <c r="E18" s="38">
        <f>C18*D18</f>
        <v>1385</v>
      </c>
      <c r="F18" s="40" t="s">
        <v>19</v>
      </c>
      <c r="G18" s="48" t="s">
        <v>19</v>
      </c>
      <c r="H18" s="41" t="s">
        <v>20</v>
      </c>
      <c r="I18" s="38">
        <v>279</v>
      </c>
      <c r="J18" s="31">
        <v>5</v>
      </c>
      <c r="K18" s="38">
        <f>I18*J18</f>
        <v>1395</v>
      </c>
      <c r="L18" s="40" t="s">
        <v>19</v>
      </c>
      <c r="M18" s="40" t="s">
        <v>19</v>
      </c>
      <c r="N18" s="42" t="s">
        <v>19</v>
      </c>
      <c r="O18" s="42" t="s">
        <v>19</v>
      </c>
      <c r="P18" s="43" t="s">
        <v>19</v>
      </c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s="45" customFormat="1" ht="31.5" customHeight="1">
      <c r="A19" s="87"/>
      <c r="B19" s="37" t="s">
        <v>21</v>
      </c>
      <c r="C19" s="47">
        <v>23</v>
      </c>
      <c r="D19" s="39">
        <v>3</v>
      </c>
      <c r="E19" s="38">
        <f>C19*D19</f>
        <v>69</v>
      </c>
      <c r="F19" s="40" t="s">
        <v>19</v>
      </c>
      <c r="G19" s="40" t="s">
        <v>19</v>
      </c>
      <c r="H19" s="41" t="s">
        <v>22</v>
      </c>
      <c r="I19" s="38">
        <v>19</v>
      </c>
      <c r="J19" s="39">
        <v>3</v>
      </c>
      <c r="K19" s="38">
        <f>I19*J19</f>
        <v>57</v>
      </c>
      <c r="L19" s="40" t="s">
        <v>19</v>
      </c>
      <c r="M19" s="40" t="s">
        <v>19</v>
      </c>
      <c r="N19" s="42" t="s">
        <v>19</v>
      </c>
      <c r="O19" s="42" t="s">
        <v>19</v>
      </c>
      <c r="P19" s="43" t="s">
        <v>19</v>
      </c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s="45" customFormat="1" ht="59.25" customHeight="1">
      <c r="A20" s="87"/>
      <c r="B20" s="37" t="s">
        <v>23</v>
      </c>
      <c r="C20" s="65">
        <v>0</v>
      </c>
      <c r="D20" s="39">
        <v>1</v>
      </c>
      <c r="E20" s="38">
        <f>C20*D20</f>
        <v>0</v>
      </c>
      <c r="F20" s="40" t="s">
        <v>19</v>
      </c>
      <c r="G20" s="40" t="s">
        <v>19</v>
      </c>
      <c r="H20" s="41" t="s">
        <v>24</v>
      </c>
      <c r="I20" s="38">
        <v>2</v>
      </c>
      <c r="J20" s="39">
        <v>1</v>
      </c>
      <c r="K20" s="38">
        <f>I20*J20</f>
        <v>2</v>
      </c>
      <c r="L20" s="40" t="s">
        <v>19</v>
      </c>
      <c r="M20" s="40" t="s">
        <v>19</v>
      </c>
      <c r="N20" s="42" t="s">
        <v>19</v>
      </c>
      <c r="O20" s="42" t="s">
        <v>19</v>
      </c>
      <c r="P20" s="43" t="s">
        <v>19</v>
      </c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</row>
    <row r="21" spans="1:256" s="51" customFormat="1" ht="16.5" customHeight="1" thickBot="1">
      <c r="A21" s="87"/>
      <c r="B21" s="44" t="s">
        <v>25</v>
      </c>
      <c r="C21" s="68">
        <f>SUM(C18:C20)</f>
        <v>300</v>
      </c>
      <c r="D21" s="69" t="s">
        <v>19</v>
      </c>
      <c r="E21" s="84">
        <f>SUM(E18+E19+E20)</f>
        <v>1454</v>
      </c>
      <c r="F21" s="81">
        <f>ROUND(E21/C21,2)</f>
        <v>4.85</v>
      </c>
      <c r="G21" s="82">
        <f>F21/D18*100</f>
        <v>97</v>
      </c>
      <c r="H21" s="71" t="s">
        <v>25</v>
      </c>
      <c r="I21" s="68">
        <f>SUM(I18:I20)</f>
        <v>300</v>
      </c>
      <c r="J21" s="69" t="s">
        <v>19</v>
      </c>
      <c r="K21" s="68">
        <f>SUM(K18:K20)</f>
        <v>1454</v>
      </c>
      <c r="L21" s="81">
        <f>ROUND(K21/I21,2)</f>
        <v>4.85</v>
      </c>
      <c r="M21" s="82">
        <f>L21/J18*100</f>
        <v>97</v>
      </c>
      <c r="N21" s="85">
        <f>ROUND(F21*L21,2)</f>
        <v>23.52</v>
      </c>
      <c r="O21" s="42" t="s">
        <v>19</v>
      </c>
      <c r="P21" s="43" t="s">
        <v>19</v>
      </c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1:256" s="51" customFormat="1" ht="34.5" customHeight="1">
      <c r="A22" s="87" t="s">
        <v>27</v>
      </c>
      <c r="B22" s="37" t="s">
        <v>18</v>
      </c>
      <c r="C22" s="47">
        <v>268</v>
      </c>
      <c r="D22" s="31">
        <v>5</v>
      </c>
      <c r="E22" s="38">
        <f>C22*D22</f>
        <v>1340</v>
      </c>
      <c r="F22" s="48" t="s">
        <v>19</v>
      </c>
      <c r="G22" s="40" t="s">
        <v>19</v>
      </c>
      <c r="H22" s="41" t="s">
        <v>20</v>
      </c>
      <c r="I22" s="47">
        <v>283</v>
      </c>
      <c r="J22" s="31">
        <v>5</v>
      </c>
      <c r="K22" s="38">
        <f>I22*J22</f>
        <v>1415</v>
      </c>
      <c r="L22" s="40" t="s">
        <v>19</v>
      </c>
      <c r="M22" s="40" t="s">
        <v>19</v>
      </c>
      <c r="N22" s="42" t="s">
        <v>19</v>
      </c>
      <c r="O22" s="42" t="s">
        <v>19</v>
      </c>
      <c r="P22" s="43" t="s">
        <v>19</v>
      </c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s="51" customFormat="1" ht="31.5" customHeight="1">
      <c r="A23" s="87"/>
      <c r="B23" s="37" t="s">
        <v>21</v>
      </c>
      <c r="C23" s="47">
        <v>22</v>
      </c>
      <c r="D23" s="39">
        <v>3</v>
      </c>
      <c r="E23" s="38">
        <f>C23*D23</f>
        <v>66</v>
      </c>
      <c r="F23" s="40" t="s">
        <v>19</v>
      </c>
      <c r="G23" s="40" t="s">
        <v>19</v>
      </c>
      <c r="H23" s="41" t="s">
        <v>22</v>
      </c>
      <c r="I23" s="47">
        <v>17</v>
      </c>
      <c r="J23" s="39">
        <v>3</v>
      </c>
      <c r="K23" s="38">
        <f>I23*J23</f>
        <v>51</v>
      </c>
      <c r="L23" s="40" t="s">
        <v>19</v>
      </c>
      <c r="M23" s="40" t="s">
        <v>19</v>
      </c>
      <c r="N23" s="42" t="s">
        <v>19</v>
      </c>
      <c r="O23" s="42" t="s">
        <v>19</v>
      </c>
      <c r="P23" s="43" t="s">
        <v>19</v>
      </c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s="51" customFormat="1" ht="31.5" customHeight="1">
      <c r="A24" s="87"/>
      <c r="B24" s="37" t="s">
        <v>23</v>
      </c>
      <c r="C24" s="47">
        <v>10</v>
      </c>
      <c r="D24" s="39">
        <v>1</v>
      </c>
      <c r="E24" s="38">
        <f>C24*D24</f>
        <v>10</v>
      </c>
      <c r="F24" s="40" t="s">
        <v>19</v>
      </c>
      <c r="G24" s="40" t="s">
        <v>19</v>
      </c>
      <c r="H24" s="41" t="s">
        <v>24</v>
      </c>
      <c r="I24" s="65">
        <v>0</v>
      </c>
      <c r="J24" s="39">
        <v>1</v>
      </c>
      <c r="K24" s="38">
        <f>I24*J24</f>
        <v>0</v>
      </c>
      <c r="L24" s="40" t="s">
        <v>19</v>
      </c>
      <c r="M24" s="40" t="s">
        <v>19</v>
      </c>
      <c r="N24" s="42" t="s">
        <v>19</v>
      </c>
      <c r="O24" s="42" t="s">
        <v>19</v>
      </c>
      <c r="P24" s="43" t="s">
        <v>19</v>
      </c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  <row r="25" spans="1:256" s="27" customFormat="1" ht="16.5" customHeight="1" thickBot="1">
      <c r="A25" s="87"/>
      <c r="B25" s="44" t="s">
        <v>25</v>
      </c>
      <c r="C25" s="68">
        <f>SUM(C22:C24)</f>
        <v>300</v>
      </c>
      <c r="D25" s="69" t="s">
        <v>19</v>
      </c>
      <c r="E25" s="70">
        <f>SUM(E22:E24)</f>
        <v>1416</v>
      </c>
      <c r="F25" s="81">
        <f>ROUND(E25/C25,2)</f>
        <v>4.72</v>
      </c>
      <c r="G25" s="82">
        <f>F25/D22*100</f>
        <v>94.39999999999999</v>
      </c>
      <c r="H25" s="71" t="s">
        <v>25</v>
      </c>
      <c r="I25" s="68">
        <f>SUM(I22:I24)</f>
        <v>300</v>
      </c>
      <c r="J25" s="69" t="s">
        <v>19</v>
      </c>
      <c r="K25" s="68">
        <f>SUM(K22:K24)</f>
        <v>1466</v>
      </c>
      <c r="L25" s="81">
        <f>ROUND(K25/I25,2)</f>
        <v>4.89</v>
      </c>
      <c r="M25" s="82">
        <f>L25/J22*100</f>
        <v>97.8</v>
      </c>
      <c r="N25" s="85">
        <f>ROUND(F25*L25,2)</f>
        <v>23.08</v>
      </c>
      <c r="O25" s="42" t="s">
        <v>19</v>
      </c>
      <c r="P25" s="43" t="s">
        <v>19</v>
      </c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</row>
    <row r="26" spans="1:256" s="27" customFormat="1" ht="34.5" customHeight="1">
      <c r="A26" s="87" t="s">
        <v>28</v>
      </c>
      <c r="B26" s="37" t="s">
        <v>18</v>
      </c>
      <c r="C26" s="68">
        <v>279</v>
      </c>
      <c r="D26" s="31">
        <v>5</v>
      </c>
      <c r="E26" s="72">
        <f>C26*D26</f>
        <v>1395</v>
      </c>
      <c r="F26" s="73" t="s">
        <v>19</v>
      </c>
      <c r="G26" s="73" t="s">
        <v>19</v>
      </c>
      <c r="H26" s="71" t="s">
        <v>20</v>
      </c>
      <c r="I26" s="72">
        <v>279</v>
      </c>
      <c r="J26" s="31">
        <v>5</v>
      </c>
      <c r="K26" s="72">
        <f>I26*J26</f>
        <v>1395</v>
      </c>
      <c r="L26" s="73" t="s">
        <v>19</v>
      </c>
      <c r="M26" s="73" t="s">
        <v>19</v>
      </c>
      <c r="N26" s="74" t="s">
        <v>19</v>
      </c>
      <c r="O26" s="42" t="s">
        <v>19</v>
      </c>
      <c r="P26" s="43" t="s">
        <v>19</v>
      </c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</row>
    <row r="27" spans="1:256" s="27" customFormat="1" ht="31.5" customHeight="1">
      <c r="A27" s="87"/>
      <c r="B27" s="37" t="s">
        <v>21</v>
      </c>
      <c r="C27" s="47">
        <v>17</v>
      </c>
      <c r="D27" s="39">
        <v>3</v>
      </c>
      <c r="E27" s="72">
        <f>C27*D27</f>
        <v>51</v>
      </c>
      <c r="F27" s="40" t="s">
        <v>19</v>
      </c>
      <c r="G27" s="40" t="s">
        <v>19</v>
      </c>
      <c r="H27" s="41" t="s">
        <v>22</v>
      </c>
      <c r="I27" s="47">
        <v>21</v>
      </c>
      <c r="J27" s="39">
        <v>3</v>
      </c>
      <c r="K27" s="72">
        <f>I27*J27</f>
        <v>63</v>
      </c>
      <c r="L27" s="40" t="s">
        <v>19</v>
      </c>
      <c r="M27" s="40" t="s">
        <v>19</v>
      </c>
      <c r="N27" s="42" t="s">
        <v>19</v>
      </c>
      <c r="O27" s="42" t="s">
        <v>19</v>
      </c>
      <c r="P27" s="43" t="s">
        <v>19</v>
      </c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</row>
    <row r="28" spans="1:256" s="27" customFormat="1" ht="31.5" customHeight="1">
      <c r="A28" s="87"/>
      <c r="B28" s="37" t="s">
        <v>23</v>
      </c>
      <c r="C28" s="47">
        <v>4</v>
      </c>
      <c r="D28" s="39">
        <v>1</v>
      </c>
      <c r="E28" s="72">
        <f>C28*D28</f>
        <v>4</v>
      </c>
      <c r="F28" s="40" t="s">
        <v>19</v>
      </c>
      <c r="G28" s="40" t="s">
        <v>19</v>
      </c>
      <c r="H28" s="41" t="s">
        <v>24</v>
      </c>
      <c r="I28" s="47">
        <v>0</v>
      </c>
      <c r="J28" s="39">
        <v>1</v>
      </c>
      <c r="K28" s="72">
        <f>I28*J28</f>
        <v>0</v>
      </c>
      <c r="L28" s="40" t="s">
        <v>19</v>
      </c>
      <c r="M28" s="40" t="s">
        <v>19</v>
      </c>
      <c r="N28" s="42" t="s">
        <v>19</v>
      </c>
      <c r="O28" s="42" t="s">
        <v>19</v>
      </c>
      <c r="P28" s="43" t="s">
        <v>19</v>
      </c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pans="1:256" s="27" customFormat="1" ht="16.5" customHeight="1" thickBot="1">
      <c r="A29" s="87"/>
      <c r="B29" s="44" t="s">
        <v>25</v>
      </c>
      <c r="C29" s="68">
        <f>SUM(C26:C28)</f>
        <v>300</v>
      </c>
      <c r="D29" s="69" t="s">
        <v>19</v>
      </c>
      <c r="E29" s="70">
        <f>SUM(E26:E28)</f>
        <v>1450</v>
      </c>
      <c r="F29" s="81">
        <f>ROUND(E29/C29,2)</f>
        <v>4.83</v>
      </c>
      <c r="G29" s="82">
        <f>F29/D26*100</f>
        <v>96.6</v>
      </c>
      <c r="H29" s="71" t="s">
        <v>25</v>
      </c>
      <c r="I29" s="68">
        <f>SUM(I26:I28)</f>
        <v>300</v>
      </c>
      <c r="J29" s="69" t="s">
        <v>19</v>
      </c>
      <c r="K29" s="72">
        <f>SUM(K26:K28)</f>
        <v>1458</v>
      </c>
      <c r="L29" s="81">
        <f>ROUND(K29/I29,2)</f>
        <v>4.86</v>
      </c>
      <c r="M29" s="82">
        <f>L29/J26*100</f>
        <v>97.2</v>
      </c>
      <c r="N29" s="82">
        <f>ROUND(F29*L29,2)</f>
        <v>23.47</v>
      </c>
      <c r="O29" s="42" t="s">
        <v>19</v>
      </c>
      <c r="P29" s="43" t="s">
        <v>19</v>
      </c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</row>
    <row r="30" spans="1:256" s="27" customFormat="1" ht="33.75" customHeight="1">
      <c r="A30" s="87" t="s">
        <v>29</v>
      </c>
      <c r="B30" s="37" t="s">
        <v>18</v>
      </c>
      <c r="C30" s="47">
        <v>285</v>
      </c>
      <c r="D30" s="31">
        <v>5</v>
      </c>
      <c r="E30" s="38">
        <f>C30*D30</f>
        <v>1425</v>
      </c>
      <c r="F30" s="40" t="s">
        <v>19</v>
      </c>
      <c r="G30" s="40" t="s">
        <v>19</v>
      </c>
      <c r="H30" s="41" t="s">
        <v>20</v>
      </c>
      <c r="I30" s="38">
        <v>284</v>
      </c>
      <c r="J30" s="31">
        <v>5</v>
      </c>
      <c r="K30" s="38">
        <f>I30*J30</f>
        <v>1420</v>
      </c>
      <c r="L30" s="40" t="s">
        <v>19</v>
      </c>
      <c r="M30" s="40" t="s">
        <v>19</v>
      </c>
      <c r="N30" s="42" t="s">
        <v>19</v>
      </c>
      <c r="O30" s="42" t="s">
        <v>19</v>
      </c>
      <c r="P30" s="43" t="s">
        <v>19</v>
      </c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</row>
    <row r="31" spans="1:256" s="27" customFormat="1" ht="31.5" customHeight="1">
      <c r="A31" s="87"/>
      <c r="B31" s="37" t="s">
        <v>21</v>
      </c>
      <c r="C31" s="47">
        <v>15</v>
      </c>
      <c r="D31" s="39">
        <v>3</v>
      </c>
      <c r="E31" s="38">
        <f>C31*D31</f>
        <v>45</v>
      </c>
      <c r="F31" s="40" t="s">
        <v>19</v>
      </c>
      <c r="G31" s="40" t="s">
        <v>19</v>
      </c>
      <c r="H31" s="41" t="s">
        <v>22</v>
      </c>
      <c r="I31" s="47">
        <v>16</v>
      </c>
      <c r="J31" s="39">
        <v>3</v>
      </c>
      <c r="K31" s="38">
        <f>I31*J31</f>
        <v>48</v>
      </c>
      <c r="L31" s="40" t="s">
        <v>19</v>
      </c>
      <c r="M31" s="40" t="s">
        <v>19</v>
      </c>
      <c r="N31" s="42" t="s">
        <v>19</v>
      </c>
      <c r="O31" s="42" t="s">
        <v>19</v>
      </c>
      <c r="P31" s="43" t="s">
        <v>19</v>
      </c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</row>
    <row r="32" spans="1:256" s="27" customFormat="1" ht="31.5" customHeight="1">
      <c r="A32" s="87"/>
      <c r="B32" s="37" t="s">
        <v>23</v>
      </c>
      <c r="C32" s="47">
        <v>0</v>
      </c>
      <c r="D32" s="39">
        <v>1</v>
      </c>
      <c r="E32" s="38">
        <f>C32*D32</f>
        <v>0</v>
      </c>
      <c r="F32" s="40" t="s">
        <v>19</v>
      </c>
      <c r="G32" s="40" t="s">
        <v>19</v>
      </c>
      <c r="H32" s="41" t="s">
        <v>24</v>
      </c>
      <c r="I32" s="47">
        <v>0</v>
      </c>
      <c r="J32" s="39">
        <v>1</v>
      </c>
      <c r="K32" s="38">
        <f>I32*J32</f>
        <v>0</v>
      </c>
      <c r="L32" s="40" t="s">
        <v>19</v>
      </c>
      <c r="M32" s="40" t="s">
        <v>19</v>
      </c>
      <c r="N32" s="42" t="s">
        <v>19</v>
      </c>
      <c r="O32" s="42" t="s">
        <v>19</v>
      </c>
      <c r="P32" s="43" t="s">
        <v>19</v>
      </c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pans="1:16" s="1" customFormat="1" ht="15.75" customHeight="1" thickBot="1">
      <c r="A33" s="87"/>
      <c r="B33" s="44" t="s">
        <v>25</v>
      </c>
      <c r="C33" s="68">
        <f>SUM(C30:C32)</f>
        <v>300</v>
      </c>
      <c r="D33" s="76" t="s">
        <v>19</v>
      </c>
      <c r="E33" s="77">
        <f>SUM(E30:E32)</f>
        <v>1470</v>
      </c>
      <c r="F33" s="81">
        <f>ROUND(E33/C33,2)</f>
        <v>4.9</v>
      </c>
      <c r="G33" s="82">
        <f>F33/D30*100</f>
        <v>98.00000000000001</v>
      </c>
      <c r="H33" s="78" t="s">
        <v>25</v>
      </c>
      <c r="I33" s="68">
        <f>SUM(I30:I32)</f>
        <v>300</v>
      </c>
      <c r="J33" s="76" t="s">
        <v>19</v>
      </c>
      <c r="K33" s="79">
        <f>SUM(K30:K32)</f>
        <v>1468</v>
      </c>
      <c r="L33" s="81">
        <f>ROUND(K33/I33,2)</f>
        <v>4.89</v>
      </c>
      <c r="M33" s="82">
        <f>L33/J30*100</f>
        <v>97.8</v>
      </c>
      <c r="N33" s="85">
        <f>ROUND(F33*L33,2)</f>
        <v>23.96</v>
      </c>
      <c r="O33" s="42" t="s">
        <v>19</v>
      </c>
      <c r="P33" s="43" t="s">
        <v>19</v>
      </c>
    </row>
    <row r="34" spans="1:16" s="1" customFormat="1" ht="31.5" customHeight="1">
      <c r="A34" s="87" t="s">
        <v>30</v>
      </c>
      <c r="B34" s="44" t="s">
        <v>18</v>
      </c>
      <c r="C34" s="38">
        <v>208</v>
      </c>
      <c r="D34" s="31">
        <v>5</v>
      </c>
      <c r="E34" s="39">
        <f>C34*D34</f>
        <v>1040</v>
      </c>
      <c r="F34" s="40" t="s">
        <v>19</v>
      </c>
      <c r="G34" s="40" t="s">
        <v>19</v>
      </c>
      <c r="H34" s="56" t="s">
        <v>20</v>
      </c>
      <c r="I34" s="47">
        <v>264</v>
      </c>
      <c r="J34" s="31">
        <v>5</v>
      </c>
      <c r="K34" s="57">
        <f>I34*J34</f>
        <v>1320</v>
      </c>
      <c r="L34" s="40" t="s">
        <v>19</v>
      </c>
      <c r="M34" s="40" t="s">
        <v>19</v>
      </c>
      <c r="N34" s="40" t="s">
        <v>19</v>
      </c>
      <c r="O34" s="42" t="s">
        <v>19</v>
      </c>
      <c r="P34" s="43" t="s">
        <v>19</v>
      </c>
    </row>
    <row r="35" spans="1:16" s="1" customFormat="1" ht="31.5" customHeight="1">
      <c r="A35" s="87"/>
      <c r="B35" s="66" t="s">
        <v>21</v>
      </c>
      <c r="C35" s="47">
        <v>63</v>
      </c>
      <c r="D35" s="39">
        <v>3</v>
      </c>
      <c r="E35" s="39">
        <f>C35*D35</f>
        <v>189</v>
      </c>
      <c r="F35" s="40" t="s">
        <v>19</v>
      </c>
      <c r="G35" s="40" t="s">
        <v>19</v>
      </c>
      <c r="H35" s="56" t="s">
        <v>22</v>
      </c>
      <c r="I35" s="47">
        <v>34</v>
      </c>
      <c r="J35" s="39">
        <v>3</v>
      </c>
      <c r="K35" s="57">
        <f>I35*J35</f>
        <v>102</v>
      </c>
      <c r="L35" s="40" t="s">
        <v>19</v>
      </c>
      <c r="M35" s="40" t="s">
        <v>19</v>
      </c>
      <c r="N35" s="40" t="s">
        <v>19</v>
      </c>
      <c r="O35" s="42" t="s">
        <v>19</v>
      </c>
      <c r="P35" s="43" t="s">
        <v>19</v>
      </c>
    </row>
    <row r="36" spans="1:16" s="1" customFormat="1" ht="31.5" customHeight="1">
      <c r="A36" s="87"/>
      <c r="B36" s="44" t="s">
        <v>23</v>
      </c>
      <c r="C36" s="47">
        <v>29</v>
      </c>
      <c r="D36" s="39">
        <v>1</v>
      </c>
      <c r="E36" s="39">
        <f>C36*D36</f>
        <v>29</v>
      </c>
      <c r="F36" s="67" t="s">
        <v>19</v>
      </c>
      <c r="G36" s="40" t="s">
        <v>19</v>
      </c>
      <c r="H36" s="56" t="s">
        <v>24</v>
      </c>
      <c r="I36" s="47">
        <v>2</v>
      </c>
      <c r="J36" s="39">
        <v>1</v>
      </c>
      <c r="K36" s="57">
        <f>I36*J36</f>
        <v>2</v>
      </c>
      <c r="L36" s="40" t="s">
        <v>19</v>
      </c>
      <c r="M36" s="40" t="s">
        <v>19</v>
      </c>
      <c r="N36" s="40" t="s">
        <v>19</v>
      </c>
      <c r="O36" s="42" t="s">
        <v>19</v>
      </c>
      <c r="P36" s="43" t="s">
        <v>19</v>
      </c>
    </row>
    <row r="37" spans="1:16" s="1" customFormat="1" ht="15.75" customHeight="1" thickBot="1">
      <c r="A37" s="87"/>
      <c r="B37" s="44" t="s">
        <v>25</v>
      </c>
      <c r="C37" s="68">
        <f>SUM(C34:C36)</f>
        <v>300</v>
      </c>
      <c r="D37" s="76" t="s">
        <v>19</v>
      </c>
      <c r="E37" s="77">
        <f>SUM(E34:E36)</f>
        <v>1258</v>
      </c>
      <c r="F37" s="81">
        <f>ROUND(E37/C37,2)</f>
        <v>4.19</v>
      </c>
      <c r="G37" s="82">
        <f>F37/D34*100</f>
        <v>83.80000000000001</v>
      </c>
      <c r="H37" s="78" t="s">
        <v>25</v>
      </c>
      <c r="I37" s="68">
        <f>SUM(I34:I36)</f>
        <v>300</v>
      </c>
      <c r="J37" s="76" t="s">
        <v>19</v>
      </c>
      <c r="K37" s="79">
        <f>SUM(K34:K36)</f>
        <v>1424</v>
      </c>
      <c r="L37" s="81">
        <f>ROUND(K37/I37,2)</f>
        <v>4.75</v>
      </c>
      <c r="M37" s="82">
        <f>L37/J34*100</f>
        <v>95</v>
      </c>
      <c r="N37" s="82">
        <f>ROUND(F37*L37,2)</f>
        <v>19.9</v>
      </c>
      <c r="O37" s="42" t="s">
        <v>19</v>
      </c>
      <c r="P37" s="43" t="s">
        <v>19</v>
      </c>
    </row>
    <row r="38" spans="1:16" s="1" customFormat="1" ht="31.5" customHeight="1">
      <c r="A38" s="87" t="s">
        <v>31</v>
      </c>
      <c r="B38" s="44" t="s">
        <v>18</v>
      </c>
      <c r="C38" s="47">
        <v>266</v>
      </c>
      <c r="D38" s="31">
        <v>5</v>
      </c>
      <c r="E38" s="39">
        <f>C38*D38</f>
        <v>1330</v>
      </c>
      <c r="F38" s="40" t="s">
        <v>19</v>
      </c>
      <c r="G38" s="40" t="s">
        <v>19</v>
      </c>
      <c r="H38" s="56" t="s">
        <v>20</v>
      </c>
      <c r="I38" s="47">
        <v>286</v>
      </c>
      <c r="J38" s="31">
        <v>5</v>
      </c>
      <c r="K38" s="57">
        <f>I38*J38</f>
        <v>1430</v>
      </c>
      <c r="L38" s="40" t="s">
        <v>19</v>
      </c>
      <c r="M38" s="40" t="s">
        <v>19</v>
      </c>
      <c r="N38" s="40" t="s">
        <v>19</v>
      </c>
      <c r="O38" s="42" t="s">
        <v>19</v>
      </c>
      <c r="P38" s="43" t="s">
        <v>19</v>
      </c>
    </row>
    <row r="39" spans="1:16" s="1" customFormat="1" ht="31.5" customHeight="1">
      <c r="A39" s="87"/>
      <c r="B39" s="44" t="s">
        <v>21</v>
      </c>
      <c r="C39" s="47">
        <v>26</v>
      </c>
      <c r="D39" s="39">
        <v>3</v>
      </c>
      <c r="E39" s="39">
        <f>C39*D39</f>
        <v>78</v>
      </c>
      <c r="F39" s="40" t="s">
        <v>19</v>
      </c>
      <c r="G39" s="40" t="s">
        <v>19</v>
      </c>
      <c r="H39" s="56" t="s">
        <v>22</v>
      </c>
      <c r="I39" s="47">
        <v>13</v>
      </c>
      <c r="J39" s="39">
        <v>3</v>
      </c>
      <c r="K39" s="57">
        <f>I39*J39</f>
        <v>39</v>
      </c>
      <c r="L39" s="40" t="s">
        <v>19</v>
      </c>
      <c r="M39" s="40" t="s">
        <v>19</v>
      </c>
      <c r="N39" s="40" t="s">
        <v>19</v>
      </c>
      <c r="O39" s="42" t="s">
        <v>19</v>
      </c>
      <c r="P39" s="43" t="s">
        <v>19</v>
      </c>
    </row>
    <row r="40" spans="1:16" s="1" customFormat="1" ht="31.5" customHeight="1">
      <c r="A40" s="87"/>
      <c r="B40" s="44" t="s">
        <v>23</v>
      </c>
      <c r="C40" s="47">
        <v>8</v>
      </c>
      <c r="D40" s="39">
        <v>1</v>
      </c>
      <c r="E40" s="39">
        <f>C40*D40</f>
        <v>8</v>
      </c>
      <c r="F40" s="40" t="s">
        <v>19</v>
      </c>
      <c r="G40" s="40" t="s">
        <v>19</v>
      </c>
      <c r="H40" s="56" t="s">
        <v>24</v>
      </c>
      <c r="I40" s="47">
        <v>1</v>
      </c>
      <c r="J40" s="39">
        <v>1</v>
      </c>
      <c r="K40" s="57">
        <f>I40*J40</f>
        <v>1</v>
      </c>
      <c r="L40" s="40" t="s">
        <v>19</v>
      </c>
      <c r="M40" s="40" t="s">
        <v>19</v>
      </c>
      <c r="N40" s="40" t="s">
        <v>19</v>
      </c>
      <c r="O40" s="42" t="s">
        <v>19</v>
      </c>
      <c r="P40" s="43" t="s">
        <v>19</v>
      </c>
    </row>
    <row r="41" spans="1:16" s="1" customFormat="1" ht="15.75" customHeight="1" thickBot="1">
      <c r="A41" s="87"/>
      <c r="B41" s="44" t="s">
        <v>25</v>
      </c>
      <c r="C41" s="68">
        <f>SUM(C38:C40)</f>
        <v>300</v>
      </c>
      <c r="D41" s="76" t="s">
        <v>19</v>
      </c>
      <c r="E41" s="77">
        <f>SUM(E38:E40)</f>
        <v>1416</v>
      </c>
      <c r="F41" s="81">
        <f>ROUND(E41/C41,2)</f>
        <v>4.72</v>
      </c>
      <c r="G41" s="82">
        <f>F41/D38*100</f>
        <v>94.39999999999999</v>
      </c>
      <c r="H41" s="56" t="s">
        <v>25</v>
      </c>
      <c r="I41" s="68">
        <f>SUM(I38:I40)</f>
        <v>300</v>
      </c>
      <c r="J41" s="76" t="s">
        <v>19</v>
      </c>
      <c r="K41" s="79">
        <f>SUM(K38:K40)</f>
        <v>1470</v>
      </c>
      <c r="L41" s="81">
        <f>ROUND(K41/I41,2)</f>
        <v>4.9</v>
      </c>
      <c r="M41" s="82">
        <f>L41/J38*100</f>
        <v>98.00000000000001</v>
      </c>
      <c r="N41" s="82">
        <f>ROUND(F41*L41,2)</f>
        <v>23.13</v>
      </c>
      <c r="O41" s="42" t="s">
        <v>19</v>
      </c>
      <c r="P41" s="43" t="s">
        <v>19</v>
      </c>
    </row>
    <row r="42" spans="1:16" s="1" customFormat="1" ht="31.5" customHeight="1">
      <c r="A42" s="87" t="s">
        <v>32</v>
      </c>
      <c r="B42" s="44" t="s">
        <v>18</v>
      </c>
      <c r="C42" s="47">
        <v>270</v>
      </c>
      <c r="D42" s="31">
        <v>5</v>
      </c>
      <c r="E42" s="39">
        <f>C42*D42</f>
        <v>1350</v>
      </c>
      <c r="F42" s="40" t="s">
        <v>19</v>
      </c>
      <c r="G42" s="40" t="s">
        <v>19</v>
      </c>
      <c r="H42" s="56" t="s">
        <v>20</v>
      </c>
      <c r="I42" s="47">
        <v>283</v>
      </c>
      <c r="J42" s="31">
        <v>5</v>
      </c>
      <c r="K42" s="57">
        <f>I42*J42</f>
        <v>1415</v>
      </c>
      <c r="L42" s="40" t="s">
        <v>19</v>
      </c>
      <c r="M42" s="40" t="s">
        <v>19</v>
      </c>
      <c r="N42" s="40" t="s">
        <v>19</v>
      </c>
      <c r="O42" s="42" t="s">
        <v>19</v>
      </c>
      <c r="P42" s="43" t="s">
        <v>19</v>
      </c>
    </row>
    <row r="43" spans="1:16" s="1" customFormat="1" ht="31.5" customHeight="1">
      <c r="A43" s="87"/>
      <c r="B43" s="44" t="s">
        <v>21</v>
      </c>
      <c r="C43" s="47">
        <v>30</v>
      </c>
      <c r="D43" s="39">
        <v>3</v>
      </c>
      <c r="E43" s="39">
        <f>C43*D43</f>
        <v>90</v>
      </c>
      <c r="F43" s="40" t="s">
        <v>19</v>
      </c>
      <c r="G43" s="40" t="s">
        <v>19</v>
      </c>
      <c r="H43" s="56" t="s">
        <v>22</v>
      </c>
      <c r="I43" s="47">
        <v>17</v>
      </c>
      <c r="J43" s="39">
        <v>3</v>
      </c>
      <c r="K43" s="57">
        <f>I43*J43</f>
        <v>51</v>
      </c>
      <c r="L43" s="40" t="s">
        <v>19</v>
      </c>
      <c r="M43" s="40" t="s">
        <v>19</v>
      </c>
      <c r="N43" s="40" t="s">
        <v>19</v>
      </c>
      <c r="O43" s="42" t="s">
        <v>19</v>
      </c>
      <c r="P43" s="43" t="s">
        <v>19</v>
      </c>
    </row>
    <row r="44" spans="1:16" s="1" customFormat="1" ht="31.5" customHeight="1">
      <c r="A44" s="87"/>
      <c r="B44" s="44" t="s">
        <v>23</v>
      </c>
      <c r="C44" s="47">
        <v>0</v>
      </c>
      <c r="D44" s="39">
        <v>1</v>
      </c>
      <c r="E44" s="39">
        <f>C44*D44</f>
        <v>0</v>
      </c>
      <c r="F44" s="40" t="s">
        <v>19</v>
      </c>
      <c r="G44" s="40" t="s">
        <v>19</v>
      </c>
      <c r="H44" s="56" t="s">
        <v>24</v>
      </c>
      <c r="I44" s="47">
        <v>0</v>
      </c>
      <c r="J44" s="39">
        <v>1</v>
      </c>
      <c r="K44" s="57">
        <f>I44*J44</f>
        <v>0</v>
      </c>
      <c r="L44" s="40" t="s">
        <v>19</v>
      </c>
      <c r="M44" s="40" t="s">
        <v>19</v>
      </c>
      <c r="N44" s="40" t="s">
        <v>19</v>
      </c>
      <c r="O44" s="42" t="s">
        <v>19</v>
      </c>
      <c r="P44" s="43" t="s">
        <v>19</v>
      </c>
    </row>
    <row r="45" spans="1:16" s="1" customFormat="1" ht="15.75" customHeight="1">
      <c r="A45" s="87"/>
      <c r="B45" s="44" t="s">
        <v>25</v>
      </c>
      <c r="C45" s="77">
        <f>SUM(C42:C44)</f>
        <v>300</v>
      </c>
      <c r="D45" s="76" t="s">
        <v>19</v>
      </c>
      <c r="E45" s="77">
        <f>SUM(E42:E44)</f>
        <v>1440</v>
      </c>
      <c r="F45" s="81">
        <f>ROUND(E45/C45,2)</f>
        <v>4.8</v>
      </c>
      <c r="G45" s="82">
        <f>F45/D42*100</f>
        <v>96</v>
      </c>
      <c r="H45" s="78" t="s">
        <v>25</v>
      </c>
      <c r="I45" s="68">
        <f>SUM(I42:I44)</f>
        <v>300</v>
      </c>
      <c r="J45" s="76" t="s">
        <v>19</v>
      </c>
      <c r="K45" s="79">
        <f>SUM(K42:K44)</f>
        <v>1466</v>
      </c>
      <c r="L45" s="81">
        <f>ROUND(K45/I45,2)</f>
        <v>4.89</v>
      </c>
      <c r="M45" s="82">
        <f>L45/J42*100</f>
        <v>97.8</v>
      </c>
      <c r="N45" s="82">
        <f>ROUND(F45*L45,2)</f>
        <v>23.47</v>
      </c>
      <c r="O45" s="42" t="s">
        <v>19</v>
      </c>
      <c r="P45" s="43" t="s">
        <v>19</v>
      </c>
    </row>
    <row r="46" spans="1:16" s="1" customFormat="1" ht="19.5" customHeight="1" thickBot="1">
      <c r="A46" s="58"/>
      <c r="B46" s="59" t="s">
        <v>33</v>
      </c>
      <c r="C46" s="60"/>
      <c r="D46" s="61" t="s">
        <v>19</v>
      </c>
      <c r="E46" s="62" t="s">
        <v>19</v>
      </c>
      <c r="F46" s="83">
        <f>SUM(F14:F45)</f>
        <v>37.85</v>
      </c>
      <c r="G46" s="83">
        <f>SUM(G14:G45)</f>
        <v>756.9999999999999</v>
      </c>
      <c r="H46" s="63" t="s">
        <v>33</v>
      </c>
      <c r="I46" s="60"/>
      <c r="J46" s="61" t="s">
        <v>19</v>
      </c>
      <c r="K46" s="62" t="s">
        <v>19</v>
      </c>
      <c r="L46" s="83">
        <f>SUM(L14:L45)</f>
        <v>38.94</v>
      </c>
      <c r="M46" s="83">
        <f>SUM(M14:M45)</f>
        <v>778.8</v>
      </c>
      <c r="N46" s="83">
        <f>SUM(N14:N45)</f>
        <v>184.29</v>
      </c>
      <c r="O46" s="80">
        <f>N46/F46</f>
        <v>4.86895640686922</v>
      </c>
      <c r="P46" s="86">
        <f>O46/J42*100</f>
        <v>97.3791281373844</v>
      </c>
    </row>
    <row r="48" spans="1:8" ht="15" customHeight="1">
      <c r="A48" s="1" t="s">
        <v>38</v>
      </c>
      <c r="B48" s="2" t="s">
        <v>39</v>
      </c>
      <c r="F48" s="1" t="s">
        <v>40</v>
      </c>
      <c r="H48" s="5" t="s">
        <v>35</v>
      </c>
    </row>
    <row r="49" spans="2:155" ht="15" customHeight="1">
      <c r="B49" s="1" t="s">
        <v>41</v>
      </c>
      <c r="C49" s="1"/>
      <c r="E49" s="1"/>
      <c r="G49" s="1"/>
      <c r="H49" s="1"/>
      <c r="I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</row>
    <row r="50" spans="2:155" ht="15" customHeight="1">
      <c r="B50" s="1"/>
      <c r="C50" s="1"/>
      <c r="E50" s="1"/>
      <c r="G50" s="1"/>
      <c r="H50" s="1"/>
      <c r="I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</row>
    <row r="51" ht="15" customHeight="1">
      <c r="A51" s="1" t="s">
        <v>36</v>
      </c>
    </row>
    <row r="52" ht="15" customHeight="1">
      <c r="A52" s="1" t="s">
        <v>42</v>
      </c>
    </row>
  </sheetData>
  <sheetProtection/>
  <mergeCells count="19">
    <mergeCell ref="B6:P6"/>
    <mergeCell ref="B7:P7"/>
    <mergeCell ref="B8:P8"/>
    <mergeCell ref="B9:P9"/>
    <mergeCell ref="O11:O12"/>
    <mergeCell ref="P11:P12"/>
    <mergeCell ref="Q11:Q12"/>
    <mergeCell ref="A14:A17"/>
    <mergeCell ref="A11:A12"/>
    <mergeCell ref="B11:B12"/>
    <mergeCell ref="C11:H11"/>
    <mergeCell ref="I11:N11"/>
    <mergeCell ref="A34:A37"/>
    <mergeCell ref="A38:A41"/>
    <mergeCell ref="A42:A45"/>
    <mergeCell ref="A18:A21"/>
    <mergeCell ref="A22:A25"/>
    <mergeCell ref="A26:A29"/>
    <mergeCell ref="A30:A33"/>
  </mergeCells>
  <printOptions/>
  <pageMargins left="0.7086614173228347" right="0.7086614173228347" top="0.7480314960629921" bottom="0.7480314960629921" header="0.5118110236220472" footer="0.5118110236220472"/>
  <pageSetup fitToHeight="2" horizontalDpi="600" verticalDpi="600" orientation="landscape" paperSize="9" scale="55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5" customHeight="1"/>
  <cols>
    <col min="1" max="16384" width="9.421875" style="64" customWidth="1"/>
  </cols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5" customHeight="1"/>
  <cols>
    <col min="1" max="16384" width="9.421875" style="64" customWidth="1"/>
  </cols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2022-11-15T09:28:43Z</cp:lastPrinted>
  <dcterms:created xsi:type="dcterms:W3CDTF">2014-02-06T11:33:23Z</dcterms:created>
  <dcterms:modified xsi:type="dcterms:W3CDTF">2023-11-14T07:57:45Z</dcterms:modified>
  <cp:category/>
  <cp:version/>
  <cp:contentType/>
  <cp:contentStatus/>
</cp:coreProperties>
</file>